
<file path=[Content_Types].xml><?xml version="1.0" encoding="utf-8"?>
<Types xmlns="http://schemas.openxmlformats.org/package/2006/content-types">
  <Default Extension="xml" ContentType="application/xml"/>
  <Default Extension="jpeg" ContentType="image/jpeg"/>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3515"/>
  <workbookPr autoCompressPictures="0"/>
  <bookViews>
    <workbookView xWindow="8880" yWindow="0" windowWidth="40060" windowHeight="17000" tabRatio="667" activeTab="3"/>
  </bookViews>
  <sheets>
    <sheet name="Award Requirements" sheetId="7" r:id="rId1"/>
    <sheet name="Award Details" sheetId="9" r:id="rId2"/>
    <sheet name="Instructions" sheetId="8" r:id="rId3"/>
    <sheet name="Tracker" sheetId="1" r:id="rId4"/>
    <sheet name="data" sheetId="6" state="hidden" r:id="rId5"/>
  </sheets>
  <definedNames>
    <definedName name="_xlnm._FilterDatabase" localSheetId="3" hidden="1">Tracker!$A$2:$A$58</definedName>
    <definedName name="list">data!$A$1:$A$7</definedName>
    <definedName name="rank">data!$D$1:$E$8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58" i="1" l="1"/>
  <c r="BM58" i="1"/>
  <c r="C57" i="1"/>
  <c r="BM57" i="1"/>
  <c r="C56" i="1"/>
  <c r="BM56" i="1"/>
  <c r="C55" i="1"/>
  <c r="BM55" i="1"/>
  <c r="C54" i="1"/>
  <c r="BM54" i="1"/>
  <c r="C53" i="1"/>
  <c r="BM53" i="1"/>
  <c r="C52" i="1"/>
  <c r="BM52" i="1"/>
  <c r="C51" i="1"/>
  <c r="BM51" i="1"/>
  <c r="C50" i="1"/>
  <c r="BM50" i="1"/>
  <c r="C49" i="1"/>
  <c r="BM49" i="1"/>
  <c r="C48" i="1"/>
  <c r="BM48" i="1"/>
  <c r="C47" i="1"/>
  <c r="BM47" i="1"/>
  <c r="C46" i="1"/>
  <c r="BM46" i="1"/>
  <c r="C45" i="1"/>
  <c r="BM45" i="1"/>
  <c r="C44" i="1"/>
  <c r="BM44" i="1"/>
  <c r="C43" i="1"/>
  <c r="BM43" i="1"/>
  <c r="C42" i="1"/>
  <c r="BM42" i="1"/>
  <c r="C41" i="1"/>
  <c r="BM41" i="1"/>
  <c r="C40" i="1"/>
  <c r="BM40" i="1"/>
  <c r="C39" i="1"/>
  <c r="BM39" i="1"/>
  <c r="C38" i="1"/>
  <c r="BM38" i="1"/>
  <c r="C37" i="1"/>
  <c r="BM37" i="1"/>
  <c r="C36" i="1"/>
  <c r="BM36" i="1"/>
  <c r="C35" i="1"/>
  <c r="BM35" i="1"/>
  <c r="C34" i="1"/>
  <c r="BM34" i="1"/>
  <c r="C33" i="1"/>
  <c r="BM33" i="1"/>
  <c r="C32" i="1"/>
  <c r="BM32" i="1"/>
  <c r="C31" i="1"/>
  <c r="BM31" i="1"/>
  <c r="C30" i="1"/>
  <c r="BM30" i="1"/>
  <c r="C29" i="1"/>
  <c r="BM29" i="1"/>
  <c r="C28" i="1"/>
  <c r="BM28" i="1"/>
  <c r="C27" i="1"/>
  <c r="BM27" i="1"/>
  <c r="C26" i="1"/>
  <c r="BM26" i="1"/>
  <c r="C25" i="1"/>
  <c r="BM25" i="1"/>
  <c r="C24" i="1"/>
  <c r="BM24" i="1"/>
  <c r="C23" i="1"/>
  <c r="BM23" i="1"/>
  <c r="C22" i="1"/>
  <c r="BM22" i="1"/>
  <c r="C21" i="1"/>
  <c r="BM21" i="1"/>
  <c r="C20" i="1"/>
  <c r="BM20" i="1"/>
  <c r="C19" i="1"/>
  <c r="BM19" i="1"/>
  <c r="C18" i="1"/>
  <c r="BM18" i="1"/>
  <c r="C17" i="1"/>
  <c r="BM17" i="1"/>
  <c r="C16" i="1"/>
  <c r="BM16" i="1"/>
  <c r="C15" i="1"/>
  <c r="BM15" i="1"/>
  <c r="C14" i="1"/>
  <c r="BM14" i="1"/>
  <c r="C13" i="1"/>
  <c r="BM13" i="1"/>
  <c r="C12" i="1"/>
  <c r="BM12" i="1"/>
  <c r="C11" i="1"/>
  <c r="BM11" i="1"/>
  <c r="C10" i="1"/>
  <c r="BM10" i="1"/>
  <c r="C9" i="1"/>
  <c r="BM9" i="1"/>
  <c r="C8" i="1"/>
  <c r="BM8" i="1"/>
  <c r="C3" i="1"/>
  <c r="BM3" i="1"/>
  <c r="CD58" i="1"/>
  <c r="CD57" i="1"/>
  <c r="CD56" i="1"/>
  <c r="CD55" i="1"/>
  <c r="CD54" i="1"/>
  <c r="CD53" i="1"/>
  <c r="CD52" i="1"/>
  <c r="CD51" i="1"/>
  <c r="CD50" i="1"/>
  <c r="CD49" i="1"/>
  <c r="CD48" i="1"/>
  <c r="CD47" i="1"/>
  <c r="CD46" i="1"/>
  <c r="CD45" i="1"/>
  <c r="CD44" i="1"/>
  <c r="CD43" i="1"/>
  <c r="CD42" i="1"/>
  <c r="CD41" i="1"/>
  <c r="CD40" i="1"/>
  <c r="CD39" i="1"/>
  <c r="CD38" i="1"/>
  <c r="CD37" i="1"/>
  <c r="CD36" i="1"/>
  <c r="CD35" i="1"/>
  <c r="CD34" i="1"/>
  <c r="CD33" i="1"/>
  <c r="CD32" i="1"/>
  <c r="CD31" i="1"/>
  <c r="CD30" i="1"/>
  <c r="CD29" i="1"/>
  <c r="CD28" i="1"/>
  <c r="CD27" i="1"/>
  <c r="CD26" i="1"/>
  <c r="CD25" i="1"/>
  <c r="CD24" i="1"/>
  <c r="CD23" i="1"/>
  <c r="CD22" i="1"/>
  <c r="CD21" i="1"/>
  <c r="CD20" i="1"/>
  <c r="CD19" i="1"/>
  <c r="CD18" i="1"/>
  <c r="CD17" i="1"/>
  <c r="CD16" i="1"/>
  <c r="CD15" i="1"/>
  <c r="CD14" i="1"/>
  <c r="CD13" i="1"/>
  <c r="CD12" i="1"/>
  <c r="CD11" i="1"/>
  <c r="CD10" i="1"/>
  <c r="CD9" i="1"/>
  <c r="CD8" i="1"/>
  <c r="CD7" i="1"/>
  <c r="CD6" i="1"/>
  <c r="CD5" i="1"/>
  <c r="CD4" i="1"/>
  <c r="CD3" i="1"/>
  <c r="AU58" i="1"/>
  <c r="AV58" i="1"/>
  <c r="AW58" i="1"/>
  <c r="AU57" i="1"/>
  <c r="AV57" i="1"/>
  <c r="AW57" i="1"/>
  <c r="AU56" i="1"/>
  <c r="AV56" i="1"/>
  <c r="AW56" i="1"/>
  <c r="AU55" i="1"/>
  <c r="AV55" i="1"/>
  <c r="AW55" i="1"/>
  <c r="AU54" i="1"/>
  <c r="AV54" i="1"/>
  <c r="AW54" i="1"/>
  <c r="AU53" i="1"/>
  <c r="AV53" i="1"/>
  <c r="AW53" i="1"/>
  <c r="AU52" i="1"/>
  <c r="AV52" i="1"/>
  <c r="AW52" i="1"/>
  <c r="AU51" i="1"/>
  <c r="AV51" i="1"/>
  <c r="AW51" i="1"/>
  <c r="AU50" i="1"/>
  <c r="AV50" i="1"/>
  <c r="AW50" i="1"/>
  <c r="AU49" i="1"/>
  <c r="AV49" i="1"/>
  <c r="AW49" i="1"/>
  <c r="AU48" i="1"/>
  <c r="AV48" i="1"/>
  <c r="AW48" i="1"/>
  <c r="AU47" i="1"/>
  <c r="AV47" i="1"/>
  <c r="AW47" i="1"/>
  <c r="AU46" i="1"/>
  <c r="AV46" i="1"/>
  <c r="AW46" i="1"/>
  <c r="AU45" i="1"/>
  <c r="AV45" i="1"/>
  <c r="AW45" i="1"/>
  <c r="AU44" i="1"/>
  <c r="AV44" i="1"/>
  <c r="AW44" i="1"/>
  <c r="AU43" i="1"/>
  <c r="AV43" i="1"/>
  <c r="AW43" i="1"/>
  <c r="AU42" i="1"/>
  <c r="AV42" i="1"/>
  <c r="AW42" i="1"/>
  <c r="AU41" i="1"/>
  <c r="AV41" i="1"/>
  <c r="AW41" i="1"/>
  <c r="AU40" i="1"/>
  <c r="AV40" i="1"/>
  <c r="AW40" i="1"/>
  <c r="AU39" i="1"/>
  <c r="AV39" i="1"/>
  <c r="AW39" i="1"/>
  <c r="AU38" i="1"/>
  <c r="AV38" i="1"/>
  <c r="AW38" i="1"/>
  <c r="AU37" i="1"/>
  <c r="AV37" i="1"/>
  <c r="AW37" i="1"/>
  <c r="AU36" i="1"/>
  <c r="AV36" i="1"/>
  <c r="AW36" i="1"/>
  <c r="AU35" i="1"/>
  <c r="AV35" i="1"/>
  <c r="AW35" i="1"/>
  <c r="AU34" i="1"/>
  <c r="AV34" i="1"/>
  <c r="AW34" i="1"/>
  <c r="AU33" i="1"/>
  <c r="AV33" i="1"/>
  <c r="AW33" i="1"/>
  <c r="AU32" i="1"/>
  <c r="AV32" i="1"/>
  <c r="AW32" i="1"/>
  <c r="AU31" i="1"/>
  <c r="AV31" i="1"/>
  <c r="AW31" i="1"/>
  <c r="AU30" i="1"/>
  <c r="AV30" i="1"/>
  <c r="AW30" i="1"/>
  <c r="AU29" i="1"/>
  <c r="AV29" i="1"/>
  <c r="AW29" i="1"/>
  <c r="AU28" i="1"/>
  <c r="AV28" i="1"/>
  <c r="AW28" i="1"/>
  <c r="AU27" i="1"/>
  <c r="AV27" i="1"/>
  <c r="AW27" i="1"/>
  <c r="AU26" i="1"/>
  <c r="AV26" i="1"/>
  <c r="AW26" i="1"/>
  <c r="AU25" i="1"/>
  <c r="AV25" i="1"/>
  <c r="AW25" i="1"/>
  <c r="AU24" i="1"/>
  <c r="AV24" i="1"/>
  <c r="AW24" i="1"/>
  <c r="AU23" i="1"/>
  <c r="AV23" i="1"/>
  <c r="AW23" i="1"/>
  <c r="AU22" i="1"/>
  <c r="AV22" i="1"/>
  <c r="AW22" i="1"/>
  <c r="AU21" i="1"/>
  <c r="AV21" i="1"/>
  <c r="AW21" i="1"/>
  <c r="AU20" i="1"/>
  <c r="AV20" i="1"/>
  <c r="AW20" i="1"/>
  <c r="AU19" i="1"/>
  <c r="AV19" i="1"/>
  <c r="AW19" i="1"/>
  <c r="AU18" i="1"/>
  <c r="AV18" i="1"/>
  <c r="AW18" i="1"/>
  <c r="AU17" i="1"/>
  <c r="AV17" i="1"/>
  <c r="AW17" i="1"/>
  <c r="AU16" i="1"/>
  <c r="AV16" i="1"/>
  <c r="AW16" i="1"/>
  <c r="AU15" i="1"/>
  <c r="AV15" i="1"/>
  <c r="AW15" i="1"/>
  <c r="AU14" i="1"/>
  <c r="AV14" i="1"/>
  <c r="AW14" i="1"/>
  <c r="AU13" i="1"/>
  <c r="AV13" i="1"/>
  <c r="AW13" i="1"/>
  <c r="AU12" i="1"/>
  <c r="AV12" i="1"/>
  <c r="AW12" i="1"/>
  <c r="AU11" i="1"/>
  <c r="AV11" i="1"/>
  <c r="AW11" i="1"/>
  <c r="AU10" i="1"/>
  <c r="AV10" i="1"/>
  <c r="AW10" i="1"/>
  <c r="AU9" i="1"/>
  <c r="AV9" i="1"/>
  <c r="AW9" i="1"/>
  <c r="AU8" i="1"/>
  <c r="AV8" i="1"/>
  <c r="AW8" i="1"/>
  <c r="C7" i="1"/>
  <c r="AU7" i="1"/>
  <c r="AV7" i="1"/>
  <c r="AW7" i="1"/>
  <c r="C6" i="1"/>
  <c r="AU6" i="1"/>
  <c r="AV6" i="1"/>
  <c r="AW6" i="1"/>
  <c r="C5" i="1"/>
  <c r="AU5" i="1"/>
  <c r="AV5" i="1"/>
  <c r="AW5" i="1"/>
  <c r="C4" i="1"/>
  <c r="AU4" i="1"/>
  <c r="AV4" i="1"/>
  <c r="AW4" i="1"/>
  <c r="AU3" i="1"/>
  <c r="AV3" i="1"/>
  <c r="AW3" i="1"/>
  <c r="EH58" i="1"/>
  <c r="EH57" i="1"/>
  <c r="EH56" i="1"/>
  <c r="EH55" i="1"/>
  <c r="EH54" i="1"/>
  <c r="EH53" i="1"/>
  <c r="EH52" i="1"/>
  <c r="EH51" i="1"/>
  <c r="EH50" i="1"/>
  <c r="EH49" i="1"/>
  <c r="EH48" i="1"/>
  <c r="EH47" i="1"/>
  <c r="EH46" i="1"/>
  <c r="EH45" i="1"/>
  <c r="EH44" i="1"/>
  <c r="EH43" i="1"/>
  <c r="EH42" i="1"/>
  <c r="EH41" i="1"/>
  <c r="EH40" i="1"/>
  <c r="EH39" i="1"/>
  <c r="EH38" i="1"/>
  <c r="EH37" i="1"/>
  <c r="EH36" i="1"/>
  <c r="EH35" i="1"/>
  <c r="EH34" i="1"/>
  <c r="EH33" i="1"/>
  <c r="EH32" i="1"/>
  <c r="EH31" i="1"/>
  <c r="EH30" i="1"/>
  <c r="EH29" i="1"/>
  <c r="EH28" i="1"/>
  <c r="EH27" i="1"/>
  <c r="EH26" i="1"/>
  <c r="EH25" i="1"/>
  <c r="EH24" i="1"/>
  <c r="EH23" i="1"/>
  <c r="EH22" i="1"/>
  <c r="EH21" i="1"/>
  <c r="EH20" i="1"/>
  <c r="EH19" i="1"/>
  <c r="EH18" i="1"/>
  <c r="EH17" i="1"/>
  <c r="EH16" i="1"/>
  <c r="EH15" i="1"/>
  <c r="EH14" i="1"/>
  <c r="EH13" i="1"/>
  <c r="EH12" i="1"/>
  <c r="EH11" i="1"/>
  <c r="EH10" i="1"/>
  <c r="EH9" i="1"/>
  <c r="EH8" i="1"/>
  <c r="EH7" i="1"/>
  <c r="EH6" i="1"/>
  <c r="EH5" i="1"/>
  <c r="EH4" i="1"/>
  <c r="EH3" i="1"/>
  <c r="DS58" i="1"/>
  <c r="DU58" i="1"/>
  <c r="DV58" i="1"/>
  <c r="DW58" i="1"/>
  <c r="DX58" i="1"/>
  <c r="DY58" i="1"/>
  <c r="AX58" i="1"/>
  <c r="AY58" i="1"/>
  <c r="AZ58" i="1"/>
  <c r="DA58" i="1"/>
  <c r="DB58" i="1"/>
  <c r="DC58" i="1"/>
  <c r="DD58" i="1"/>
  <c r="DE58" i="1"/>
  <c r="CE58" i="1"/>
  <c r="CF58" i="1"/>
  <c r="CG58" i="1"/>
  <c r="CH58" i="1"/>
  <c r="CI58" i="1"/>
  <c r="BN58" i="1"/>
  <c r="BO58" i="1"/>
  <c r="BP58" i="1"/>
  <c r="N58" i="1"/>
  <c r="O58" i="1"/>
  <c r="P58" i="1"/>
  <c r="Q58" i="1"/>
  <c r="EG58" i="1"/>
  <c r="DS57" i="1"/>
  <c r="DU57" i="1"/>
  <c r="DV57" i="1"/>
  <c r="DW57" i="1"/>
  <c r="DX57" i="1"/>
  <c r="DY57" i="1"/>
  <c r="AX57" i="1"/>
  <c r="AY57" i="1"/>
  <c r="AZ57" i="1"/>
  <c r="DA57" i="1"/>
  <c r="DB57" i="1"/>
  <c r="DC57" i="1"/>
  <c r="DD57" i="1"/>
  <c r="DE57" i="1"/>
  <c r="CE57" i="1"/>
  <c r="CF57" i="1"/>
  <c r="CG57" i="1"/>
  <c r="CH57" i="1"/>
  <c r="CI57" i="1"/>
  <c r="BN57" i="1"/>
  <c r="BO57" i="1"/>
  <c r="BP57" i="1"/>
  <c r="N57" i="1"/>
  <c r="O57" i="1"/>
  <c r="P57" i="1"/>
  <c r="Q57" i="1"/>
  <c r="EG57" i="1"/>
  <c r="DS56" i="1"/>
  <c r="DU56" i="1"/>
  <c r="DV56" i="1"/>
  <c r="DW56" i="1"/>
  <c r="DX56" i="1"/>
  <c r="DY56" i="1"/>
  <c r="AX56" i="1"/>
  <c r="AY56" i="1"/>
  <c r="AZ56" i="1"/>
  <c r="DA56" i="1"/>
  <c r="DB56" i="1"/>
  <c r="DC56" i="1"/>
  <c r="DD56" i="1"/>
  <c r="DE56" i="1"/>
  <c r="CE56" i="1"/>
  <c r="CF56" i="1"/>
  <c r="CG56" i="1"/>
  <c r="CH56" i="1"/>
  <c r="CI56" i="1"/>
  <c r="BN56" i="1"/>
  <c r="BO56" i="1"/>
  <c r="BP56" i="1"/>
  <c r="N56" i="1"/>
  <c r="O56" i="1"/>
  <c r="P56" i="1"/>
  <c r="Q56" i="1"/>
  <c r="EG56" i="1"/>
  <c r="DS55" i="1"/>
  <c r="DU55" i="1"/>
  <c r="DV55" i="1"/>
  <c r="DW55" i="1"/>
  <c r="DX55" i="1"/>
  <c r="DY55" i="1"/>
  <c r="AX55" i="1"/>
  <c r="AY55" i="1"/>
  <c r="AZ55" i="1"/>
  <c r="DA55" i="1"/>
  <c r="DB55" i="1"/>
  <c r="DC55" i="1"/>
  <c r="DD55" i="1"/>
  <c r="DE55" i="1"/>
  <c r="CE55" i="1"/>
  <c r="CF55" i="1"/>
  <c r="CG55" i="1"/>
  <c r="CH55" i="1"/>
  <c r="CI55" i="1"/>
  <c r="BN55" i="1"/>
  <c r="BO55" i="1"/>
  <c r="BP55" i="1"/>
  <c r="N55" i="1"/>
  <c r="O55" i="1"/>
  <c r="P55" i="1"/>
  <c r="Q55" i="1"/>
  <c r="EG55" i="1"/>
  <c r="DS54" i="1"/>
  <c r="DU54" i="1"/>
  <c r="DV54" i="1"/>
  <c r="DW54" i="1"/>
  <c r="DX54" i="1"/>
  <c r="DY54" i="1"/>
  <c r="AX54" i="1"/>
  <c r="AY54" i="1"/>
  <c r="AZ54" i="1"/>
  <c r="DA54" i="1"/>
  <c r="DB54" i="1"/>
  <c r="DC54" i="1"/>
  <c r="DD54" i="1"/>
  <c r="DE54" i="1"/>
  <c r="CE54" i="1"/>
  <c r="CF54" i="1"/>
  <c r="CG54" i="1"/>
  <c r="CH54" i="1"/>
  <c r="CI54" i="1"/>
  <c r="BN54" i="1"/>
  <c r="BO54" i="1"/>
  <c r="BP54" i="1"/>
  <c r="N54" i="1"/>
  <c r="O54" i="1"/>
  <c r="P54" i="1"/>
  <c r="Q54" i="1"/>
  <c r="EG54" i="1"/>
  <c r="DS53" i="1"/>
  <c r="DU53" i="1"/>
  <c r="DV53" i="1"/>
  <c r="DW53" i="1"/>
  <c r="DX53" i="1"/>
  <c r="DY53" i="1"/>
  <c r="AX53" i="1"/>
  <c r="AY53" i="1"/>
  <c r="AZ53" i="1"/>
  <c r="DA53" i="1"/>
  <c r="DB53" i="1"/>
  <c r="DC53" i="1"/>
  <c r="DD53" i="1"/>
  <c r="DE53" i="1"/>
  <c r="CE53" i="1"/>
  <c r="CF53" i="1"/>
  <c r="CG53" i="1"/>
  <c r="CH53" i="1"/>
  <c r="CI53" i="1"/>
  <c r="BN53" i="1"/>
  <c r="BO53" i="1"/>
  <c r="BP53" i="1"/>
  <c r="N53" i="1"/>
  <c r="O53" i="1"/>
  <c r="P53" i="1"/>
  <c r="Q53" i="1"/>
  <c r="EG53" i="1"/>
  <c r="DS52" i="1"/>
  <c r="DU52" i="1"/>
  <c r="DV52" i="1"/>
  <c r="DW52" i="1"/>
  <c r="DX52" i="1"/>
  <c r="DY52" i="1"/>
  <c r="AX52" i="1"/>
  <c r="AY52" i="1"/>
  <c r="AZ52" i="1"/>
  <c r="DA52" i="1"/>
  <c r="DB52" i="1"/>
  <c r="DC52" i="1"/>
  <c r="DD52" i="1"/>
  <c r="DE52" i="1"/>
  <c r="CE52" i="1"/>
  <c r="CF52" i="1"/>
  <c r="CG52" i="1"/>
  <c r="CH52" i="1"/>
  <c r="CI52" i="1"/>
  <c r="BN52" i="1"/>
  <c r="BO52" i="1"/>
  <c r="BP52" i="1"/>
  <c r="N52" i="1"/>
  <c r="O52" i="1"/>
  <c r="P52" i="1"/>
  <c r="Q52" i="1"/>
  <c r="EG52" i="1"/>
  <c r="DS51" i="1"/>
  <c r="DU51" i="1"/>
  <c r="DV51" i="1"/>
  <c r="DW51" i="1"/>
  <c r="DX51" i="1"/>
  <c r="DY51" i="1"/>
  <c r="AX51" i="1"/>
  <c r="AY51" i="1"/>
  <c r="AZ51" i="1"/>
  <c r="DA51" i="1"/>
  <c r="DB51" i="1"/>
  <c r="DC51" i="1"/>
  <c r="DD51" i="1"/>
  <c r="DE51" i="1"/>
  <c r="CE51" i="1"/>
  <c r="CF51" i="1"/>
  <c r="CG51" i="1"/>
  <c r="CH51" i="1"/>
  <c r="CI51" i="1"/>
  <c r="BN51" i="1"/>
  <c r="BO51" i="1"/>
  <c r="BP51" i="1"/>
  <c r="N51" i="1"/>
  <c r="O51" i="1"/>
  <c r="P51" i="1"/>
  <c r="Q51" i="1"/>
  <c r="EG51" i="1"/>
  <c r="DS50" i="1"/>
  <c r="DU50" i="1"/>
  <c r="DV50" i="1"/>
  <c r="DW50" i="1"/>
  <c r="DX50" i="1"/>
  <c r="DY50" i="1"/>
  <c r="AX50" i="1"/>
  <c r="AY50" i="1"/>
  <c r="AZ50" i="1"/>
  <c r="DA50" i="1"/>
  <c r="DB50" i="1"/>
  <c r="DC50" i="1"/>
  <c r="DD50" i="1"/>
  <c r="DE50" i="1"/>
  <c r="CE50" i="1"/>
  <c r="CF50" i="1"/>
  <c r="CG50" i="1"/>
  <c r="CH50" i="1"/>
  <c r="CI50" i="1"/>
  <c r="BN50" i="1"/>
  <c r="BO50" i="1"/>
  <c r="BP50" i="1"/>
  <c r="N50" i="1"/>
  <c r="O50" i="1"/>
  <c r="P50" i="1"/>
  <c r="Q50" i="1"/>
  <c r="EG50" i="1"/>
  <c r="DS49" i="1"/>
  <c r="DU49" i="1"/>
  <c r="DV49" i="1"/>
  <c r="DW49" i="1"/>
  <c r="DX49" i="1"/>
  <c r="DY49" i="1"/>
  <c r="AX49" i="1"/>
  <c r="AY49" i="1"/>
  <c r="AZ49" i="1"/>
  <c r="DA49" i="1"/>
  <c r="DB49" i="1"/>
  <c r="DC49" i="1"/>
  <c r="DD49" i="1"/>
  <c r="DE49" i="1"/>
  <c r="CE49" i="1"/>
  <c r="CF49" i="1"/>
  <c r="CG49" i="1"/>
  <c r="CH49" i="1"/>
  <c r="CI49" i="1"/>
  <c r="BN49" i="1"/>
  <c r="BO49" i="1"/>
  <c r="BP49" i="1"/>
  <c r="N49" i="1"/>
  <c r="O49" i="1"/>
  <c r="P49" i="1"/>
  <c r="Q49" i="1"/>
  <c r="EG49" i="1"/>
  <c r="DS48" i="1"/>
  <c r="DU48" i="1"/>
  <c r="DV48" i="1"/>
  <c r="DW48" i="1"/>
  <c r="DX48" i="1"/>
  <c r="DY48" i="1"/>
  <c r="AX48" i="1"/>
  <c r="AY48" i="1"/>
  <c r="AZ48" i="1"/>
  <c r="DA48" i="1"/>
  <c r="DB48" i="1"/>
  <c r="DC48" i="1"/>
  <c r="DD48" i="1"/>
  <c r="DE48" i="1"/>
  <c r="CE48" i="1"/>
  <c r="CF48" i="1"/>
  <c r="CG48" i="1"/>
  <c r="CH48" i="1"/>
  <c r="CI48" i="1"/>
  <c r="BN48" i="1"/>
  <c r="BO48" i="1"/>
  <c r="BP48" i="1"/>
  <c r="N48" i="1"/>
  <c r="O48" i="1"/>
  <c r="P48" i="1"/>
  <c r="Q48" i="1"/>
  <c r="EG48" i="1"/>
  <c r="DS47" i="1"/>
  <c r="DU47" i="1"/>
  <c r="DV47" i="1"/>
  <c r="DW47" i="1"/>
  <c r="DX47" i="1"/>
  <c r="DY47" i="1"/>
  <c r="AX47" i="1"/>
  <c r="AY47" i="1"/>
  <c r="AZ47" i="1"/>
  <c r="DA47" i="1"/>
  <c r="DB47" i="1"/>
  <c r="DC47" i="1"/>
  <c r="DD47" i="1"/>
  <c r="DE47" i="1"/>
  <c r="CE47" i="1"/>
  <c r="CF47" i="1"/>
  <c r="CG47" i="1"/>
  <c r="CH47" i="1"/>
  <c r="CI47" i="1"/>
  <c r="BN47" i="1"/>
  <c r="BO47" i="1"/>
  <c r="BP47" i="1"/>
  <c r="N47" i="1"/>
  <c r="O47" i="1"/>
  <c r="P47" i="1"/>
  <c r="Q47" i="1"/>
  <c r="EG47" i="1"/>
  <c r="DS46" i="1"/>
  <c r="DU46" i="1"/>
  <c r="DV46" i="1"/>
  <c r="DW46" i="1"/>
  <c r="DX46" i="1"/>
  <c r="DY46" i="1"/>
  <c r="AX46" i="1"/>
  <c r="AY46" i="1"/>
  <c r="AZ46" i="1"/>
  <c r="DA46" i="1"/>
  <c r="DB46" i="1"/>
  <c r="DC46" i="1"/>
  <c r="DD46" i="1"/>
  <c r="DE46" i="1"/>
  <c r="CE46" i="1"/>
  <c r="CF46" i="1"/>
  <c r="CG46" i="1"/>
  <c r="CH46" i="1"/>
  <c r="CI46" i="1"/>
  <c r="BN46" i="1"/>
  <c r="BO46" i="1"/>
  <c r="BP46" i="1"/>
  <c r="N46" i="1"/>
  <c r="O46" i="1"/>
  <c r="P46" i="1"/>
  <c r="Q46" i="1"/>
  <c r="EG46" i="1"/>
  <c r="DS45" i="1"/>
  <c r="DU45" i="1"/>
  <c r="DV45" i="1"/>
  <c r="DW45" i="1"/>
  <c r="DX45" i="1"/>
  <c r="DY45" i="1"/>
  <c r="AX45" i="1"/>
  <c r="AY45" i="1"/>
  <c r="AZ45" i="1"/>
  <c r="DA45" i="1"/>
  <c r="DB45" i="1"/>
  <c r="DC45" i="1"/>
  <c r="DD45" i="1"/>
  <c r="DE45" i="1"/>
  <c r="CE45" i="1"/>
  <c r="CF45" i="1"/>
  <c r="CG45" i="1"/>
  <c r="CH45" i="1"/>
  <c r="CI45" i="1"/>
  <c r="BN45" i="1"/>
  <c r="BO45" i="1"/>
  <c r="BP45" i="1"/>
  <c r="N45" i="1"/>
  <c r="O45" i="1"/>
  <c r="P45" i="1"/>
  <c r="Q45" i="1"/>
  <c r="EG45" i="1"/>
  <c r="DS44" i="1"/>
  <c r="DU44" i="1"/>
  <c r="DV44" i="1"/>
  <c r="DW44" i="1"/>
  <c r="DX44" i="1"/>
  <c r="DY44" i="1"/>
  <c r="AX44" i="1"/>
  <c r="AY44" i="1"/>
  <c r="AZ44" i="1"/>
  <c r="DA44" i="1"/>
  <c r="DB44" i="1"/>
  <c r="DC44" i="1"/>
  <c r="DD44" i="1"/>
  <c r="DE44" i="1"/>
  <c r="CE44" i="1"/>
  <c r="CF44" i="1"/>
  <c r="CG44" i="1"/>
  <c r="CH44" i="1"/>
  <c r="CI44" i="1"/>
  <c r="BN44" i="1"/>
  <c r="BO44" i="1"/>
  <c r="BP44" i="1"/>
  <c r="N44" i="1"/>
  <c r="O44" i="1"/>
  <c r="P44" i="1"/>
  <c r="Q44" i="1"/>
  <c r="EG44" i="1"/>
  <c r="DS43" i="1"/>
  <c r="DU43" i="1"/>
  <c r="DV43" i="1"/>
  <c r="DW43" i="1"/>
  <c r="DX43" i="1"/>
  <c r="DY43" i="1"/>
  <c r="AX43" i="1"/>
  <c r="AY43" i="1"/>
  <c r="AZ43" i="1"/>
  <c r="DA43" i="1"/>
  <c r="DB43" i="1"/>
  <c r="DC43" i="1"/>
  <c r="DD43" i="1"/>
  <c r="DE43" i="1"/>
  <c r="CE43" i="1"/>
  <c r="CF43" i="1"/>
  <c r="CG43" i="1"/>
  <c r="CH43" i="1"/>
  <c r="CI43" i="1"/>
  <c r="BN43" i="1"/>
  <c r="BO43" i="1"/>
  <c r="BP43" i="1"/>
  <c r="N43" i="1"/>
  <c r="O43" i="1"/>
  <c r="P43" i="1"/>
  <c r="Q43" i="1"/>
  <c r="EG43" i="1"/>
  <c r="DS42" i="1"/>
  <c r="DU42" i="1"/>
  <c r="DV42" i="1"/>
  <c r="DW42" i="1"/>
  <c r="DX42" i="1"/>
  <c r="DY42" i="1"/>
  <c r="AX42" i="1"/>
  <c r="AY42" i="1"/>
  <c r="AZ42" i="1"/>
  <c r="DA42" i="1"/>
  <c r="DB42" i="1"/>
  <c r="DC42" i="1"/>
  <c r="DD42" i="1"/>
  <c r="DE42" i="1"/>
  <c r="CE42" i="1"/>
  <c r="CF42" i="1"/>
  <c r="CG42" i="1"/>
  <c r="CH42" i="1"/>
  <c r="CI42" i="1"/>
  <c r="BN42" i="1"/>
  <c r="BO42" i="1"/>
  <c r="BP42" i="1"/>
  <c r="N42" i="1"/>
  <c r="O42" i="1"/>
  <c r="P42" i="1"/>
  <c r="Q42" i="1"/>
  <c r="EG42" i="1"/>
  <c r="DS41" i="1"/>
  <c r="DU41" i="1"/>
  <c r="DV41" i="1"/>
  <c r="DW41" i="1"/>
  <c r="DX41" i="1"/>
  <c r="DY41" i="1"/>
  <c r="AX41" i="1"/>
  <c r="AY41" i="1"/>
  <c r="AZ41" i="1"/>
  <c r="DA41" i="1"/>
  <c r="DB41" i="1"/>
  <c r="DC41" i="1"/>
  <c r="DD41" i="1"/>
  <c r="DE41" i="1"/>
  <c r="CE41" i="1"/>
  <c r="CF41" i="1"/>
  <c r="CG41" i="1"/>
  <c r="CH41" i="1"/>
  <c r="CI41" i="1"/>
  <c r="BN41" i="1"/>
  <c r="BO41" i="1"/>
  <c r="BP41" i="1"/>
  <c r="N41" i="1"/>
  <c r="O41" i="1"/>
  <c r="P41" i="1"/>
  <c r="Q41" i="1"/>
  <c r="EG41" i="1"/>
  <c r="DS40" i="1"/>
  <c r="DU40" i="1"/>
  <c r="DV40" i="1"/>
  <c r="DW40" i="1"/>
  <c r="DX40" i="1"/>
  <c r="DY40" i="1"/>
  <c r="AX40" i="1"/>
  <c r="AY40" i="1"/>
  <c r="AZ40" i="1"/>
  <c r="DA40" i="1"/>
  <c r="DB40" i="1"/>
  <c r="DC40" i="1"/>
  <c r="DD40" i="1"/>
  <c r="DE40" i="1"/>
  <c r="CE40" i="1"/>
  <c r="CF40" i="1"/>
  <c r="CG40" i="1"/>
  <c r="CH40" i="1"/>
  <c r="CI40" i="1"/>
  <c r="BN40" i="1"/>
  <c r="BO40" i="1"/>
  <c r="BP40" i="1"/>
  <c r="N40" i="1"/>
  <c r="O40" i="1"/>
  <c r="P40" i="1"/>
  <c r="Q40" i="1"/>
  <c r="EG40" i="1"/>
  <c r="DS39" i="1"/>
  <c r="DU39" i="1"/>
  <c r="DV39" i="1"/>
  <c r="DW39" i="1"/>
  <c r="DX39" i="1"/>
  <c r="DY39" i="1"/>
  <c r="AX39" i="1"/>
  <c r="AY39" i="1"/>
  <c r="AZ39" i="1"/>
  <c r="DA39" i="1"/>
  <c r="DB39" i="1"/>
  <c r="DC39" i="1"/>
  <c r="DD39" i="1"/>
  <c r="DE39" i="1"/>
  <c r="CE39" i="1"/>
  <c r="CF39" i="1"/>
  <c r="CG39" i="1"/>
  <c r="CH39" i="1"/>
  <c r="CI39" i="1"/>
  <c r="BN39" i="1"/>
  <c r="BO39" i="1"/>
  <c r="BP39" i="1"/>
  <c r="N39" i="1"/>
  <c r="O39" i="1"/>
  <c r="P39" i="1"/>
  <c r="Q39" i="1"/>
  <c r="EG39" i="1"/>
  <c r="DS38" i="1"/>
  <c r="DU38" i="1"/>
  <c r="DV38" i="1"/>
  <c r="DW38" i="1"/>
  <c r="DX38" i="1"/>
  <c r="DY38" i="1"/>
  <c r="AX38" i="1"/>
  <c r="AY38" i="1"/>
  <c r="AZ38" i="1"/>
  <c r="DA38" i="1"/>
  <c r="DB38" i="1"/>
  <c r="DC38" i="1"/>
  <c r="DD38" i="1"/>
  <c r="DE38" i="1"/>
  <c r="CE38" i="1"/>
  <c r="CF38" i="1"/>
  <c r="CG38" i="1"/>
  <c r="CH38" i="1"/>
  <c r="CI38" i="1"/>
  <c r="BN38" i="1"/>
  <c r="BO38" i="1"/>
  <c r="BP38" i="1"/>
  <c r="N38" i="1"/>
  <c r="O38" i="1"/>
  <c r="P38" i="1"/>
  <c r="Q38" i="1"/>
  <c r="EG38" i="1"/>
  <c r="DS37" i="1"/>
  <c r="DU37" i="1"/>
  <c r="DV37" i="1"/>
  <c r="DW37" i="1"/>
  <c r="DX37" i="1"/>
  <c r="DY37" i="1"/>
  <c r="AX37" i="1"/>
  <c r="AY37" i="1"/>
  <c r="AZ37" i="1"/>
  <c r="DA37" i="1"/>
  <c r="DB37" i="1"/>
  <c r="DC37" i="1"/>
  <c r="DD37" i="1"/>
  <c r="DE37" i="1"/>
  <c r="CE37" i="1"/>
  <c r="CF37" i="1"/>
  <c r="CG37" i="1"/>
  <c r="CH37" i="1"/>
  <c r="CI37" i="1"/>
  <c r="BN37" i="1"/>
  <c r="BO37" i="1"/>
  <c r="BP37" i="1"/>
  <c r="N37" i="1"/>
  <c r="O37" i="1"/>
  <c r="P37" i="1"/>
  <c r="Q37" i="1"/>
  <c r="EG37" i="1"/>
  <c r="DS36" i="1"/>
  <c r="DU36" i="1"/>
  <c r="DV36" i="1"/>
  <c r="DW36" i="1"/>
  <c r="DX36" i="1"/>
  <c r="DY36" i="1"/>
  <c r="AX36" i="1"/>
  <c r="AY36" i="1"/>
  <c r="AZ36" i="1"/>
  <c r="DA36" i="1"/>
  <c r="DB36" i="1"/>
  <c r="DC36" i="1"/>
  <c r="DD36" i="1"/>
  <c r="DE36" i="1"/>
  <c r="CE36" i="1"/>
  <c r="CF36" i="1"/>
  <c r="CG36" i="1"/>
  <c r="CH36" i="1"/>
  <c r="CI36" i="1"/>
  <c r="BN36" i="1"/>
  <c r="BO36" i="1"/>
  <c r="BP36" i="1"/>
  <c r="N36" i="1"/>
  <c r="O36" i="1"/>
  <c r="P36" i="1"/>
  <c r="Q36" i="1"/>
  <c r="EG36" i="1"/>
  <c r="DS35" i="1"/>
  <c r="DU35" i="1"/>
  <c r="DV35" i="1"/>
  <c r="DW35" i="1"/>
  <c r="DX35" i="1"/>
  <c r="DY35" i="1"/>
  <c r="AX35" i="1"/>
  <c r="AY35" i="1"/>
  <c r="AZ35" i="1"/>
  <c r="DA35" i="1"/>
  <c r="DB35" i="1"/>
  <c r="DC35" i="1"/>
  <c r="DD35" i="1"/>
  <c r="DE35" i="1"/>
  <c r="CE35" i="1"/>
  <c r="CF35" i="1"/>
  <c r="CG35" i="1"/>
  <c r="CH35" i="1"/>
  <c r="CI35" i="1"/>
  <c r="BN35" i="1"/>
  <c r="BO35" i="1"/>
  <c r="BP35" i="1"/>
  <c r="N35" i="1"/>
  <c r="O35" i="1"/>
  <c r="P35" i="1"/>
  <c r="Q35" i="1"/>
  <c r="EG35" i="1"/>
  <c r="DS34" i="1"/>
  <c r="DU34" i="1"/>
  <c r="DV34" i="1"/>
  <c r="DW34" i="1"/>
  <c r="DX34" i="1"/>
  <c r="DY34" i="1"/>
  <c r="AX34" i="1"/>
  <c r="AY34" i="1"/>
  <c r="AZ34" i="1"/>
  <c r="DA34" i="1"/>
  <c r="DB34" i="1"/>
  <c r="DC34" i="1"/>
  <c r="DD34" i="1"/>
  <c r="DE34" i="1"/>
  <c r="CE34" i="1"/>
  <c r="CF34" i="1"/>
  <c r="CG34" i="1"/>
  <c r="CH34" i="1"/>
  <c r="CI34" i="1"/>
  <c r="BN34" i="1"/>
  <c r="BO34" i="1"/>
  <c r="BP34" i="1"/>
  <c r="N34" i="1"/>
  <c r="O34" i="1"/>
  <c r="P34" i="1"/>
  <c r="Q34" i="1"/>
  <c r="EG34" i="1"/>
  <c r="DS33" i="1"/>
  <c r="DU33" i="1"/>
  <c r="DV33" i="1"/>
  <c r="DW33" i="1"/>
  <c r="DX33" i="1"/>
  <c r="DY33" i="1"/>
  <c r="AX33" i="1"/>
  <c r="AY33" i="1"/>
  <c r="AZ33" i="1"/>
  <c r="DA33" i="1"/>
  <c r="DB33" i="1"/>
  <c r="DC33" i="1"/>
  <c r="DD33" i="1"/>
  <c r="DE33" i="1"/>
  <c r="CE33" i="1"/>
  <c r="CF33" i="1"/>
  <c r="CG33" i="1"/>
  <c r="CH33" i="1"/>
  <c r="CI33" i="1"/>
  <c r="BN33" i="1"/>
  <c r="BO33" i="1"/>
  <c r="BP33" i="1"/>
  <c r="N33" i="1"/>
  <c r="O33" i="1"/>
  <c r="P33" i="1"/>
  <c r="Q33" i="1"/>
  <c r="EG33" i="1"/>
  <c r="DS32" i="1"/>
  <c r="DU32" i="1"/>
  <c r="DV32" i="1"/>
  <c r="DW32" i="1"/>
  <c r="DX32" i="1"/>
  <c r="DY32" i="1"/>
  <c r="AX32" i="1"/>
  <c r="AY32" i="1"/>
  <c r="AZ32" i="1"/>
  <c r="DA32" i="1"/>
  <c r="DB32" i="1"/>
  <c r="DC32" i="1"/>
  <c r="DD32" i="1"/>
  <c r="DE32" i="1"/>
  <c r="CE32" i="1"/>
  <c r="CF32" i="1"/>
  <c r="CG32" i="1"/>
  <c r="CH32" i="1"/>
  <c r="CI32" i="1"/>
  <c r="BN32" i="1"/>
  <c r="BO32" i="1"/>
  <c r="BP32" i="1"/>
  <c r="N32" i="1"/>
  <c r="O32" i="1"/>
  <c r="P32" i="1"/>
  <c r="Q32" i="1"/>
  <c r="EG32" i="1"/>
  <c r="DS31" i="1"/>
  <c r="DU31" i="1"/>
  <c r="DV31" i="1"/>
  <c r="DW31" i="1"/>
  <c r="DX31" i="1"/>
  <c r="DY31" i="1"/>
  <c r="AX31" i="1"/>
  <c r="AY31" i="1"/>
  <c r="AZ31" i="1"/>
  <c r="DA31" i="1"/>
  <c r="DB31" i="1"/>
  <c r="DC31" i="1"/>
  <c r="DD31" i="1"/>
  <c r="DE31" i="1"/>
  <c r="CE31" i="1"/>
  <c r="CF31" i="1"/>
  <c r="CG31" i="1"/>
  <c r="CH31" i="1"/>
  <c r="CI31" i="1"/>
  <c r="BN31" i="1"/>
  <c r="BO31" i="1"/>
  <c r="BP31" i="1"/>
  <c r="N31" i="1"/>
  <c r="O31" i="1"/>
  <c r="P31" i="1"/>
  <c r="Q31" i="1"/>
  <c r="EG31" i="1"/>
  <c r="DS30" i="1"/>
  <c r="DU30" i="1"/>
  <c r="DV30" i="1"/>
  <c r="DW30" i="1"/>
  <c r="DX30" i="1"/>
  <c r="DY30" i="1"/>
  <c r="AX30" i="1"/>
  <c r="AY30" i="1"/>
  <c r="AZ30" i="1"/>
  <c r="DA30" i="1"/>
  <c r="DB30" i="1"/>
  <c r="DC30" i="1"/>
  <c r="DD30" i="1"/>
  <c r="DE30" i="1"/>
  <c r="CE30" i="1"/>
  <c r="CF30" i="1"/>
  <c r="CG30" i="1"/>
  <c r="CH30" i="1"/>
  <c r="CI30" i="1"/>
  <c r="BN30" i="1"/>
  <c r="BO30" i="1"/>
  <c r="BP30" i="1"/>
  <c r="N30" i="1"/>
  <c r="O30" i="1"/>
  <c r="P30" i="1"/>
  <c r="Q30" i="1"/>
  <c r="EG30" i="1"/>
  <c r="DS29" i="1"/>
  <c r="DU29" i="1"/>
  <c r="DV29" i="1"/>
  <c r="DW29" i="1"/>
  <c r="DX29" i="1"/>
  <c r="DY29" i="1"/>
  <c r="AX29" i="1"/>
  <c r="AY29" i="1"/>
  <c r="AZ29" i="1"/>
  <c r="DA29" i="1"/>
  <c r="DB29" i="1"/>
  <c r="DC29" i="1"/>
  <c r="DD29" i="1"/>
  <c r="DE29" i="1"/>
  <c r="CE29" i="1"/>
  <c r="CF29" i="1"/>
  <c r="CG29" i="1"/>
  <c r="CH29" i="1"/>
  <c r="CI29" i="1"/>
  <c r="BN29" i="1"/>
  <c r="BO29" i="1"/>
  <c r="BP29" i="1"/>
  <c r="N29" i="1"/>
  <c r="O29" i="1"/>
  <c r="P29" i="1"/>
  <c r="Q29" i="1"/>
  <c r="EG29" i="1"/>
  <c r="DS28" i="1"/>
  <c r="DU28" i="1"/>
  <c r="DV28" i="1"/>
  <c r="DW28" i="1"/>
  <c r="DX28" i="1"/>
  <c r="DY28" i="1"/>
  <c r="AX28" i="1"/>
  <c r="AY28" i="1"/>
  <c r="AZ28" i="1"/>
  <c r="DA28" i="1"/>
  <c r="DB28" i="1"/>
  <c r="DC28" i="1"/>
  <c r="DD28" i="1"/>
  <c r="DE28" i="1"/>
  <c r="CE28" i="1"/>
  <c r="CF28" i="1"/>
  <c r="CG28" i="1"/>
  <c r="CH28" i="1"/>
  <c r="CI28" i="1"/>
  <c r="BN28" i="1"/>
  <c r="BO28" i="1"/>
  <c r="BP28" i="1"/>
  <c r="N28" i="1"/>
  <c r="O28" i="1"/>
  <c r="P28" i="1"/>
  <c r="Q28" i="1"/>
  <c r="EG28" i="1"/>
  <c r="DS27" i="1"/>
  <c r="DU27" i="1"/>
  <c r="DV27" i="1"/>
  <c r="DW27" i="1"/>
  <c r="DX27" i="1"/>
  <c r="DY27" i="1"/>
  <c r="AX27" i="1"/>
  <c r="AY27" i="1"/>
  <c r="AZ27" i="1"/>
  <c r="DA27" i="1"/>
  <c r="DB27" i="1"/>
  <c r="DC27" i="1"/>
  <c r="DD27" i="1"/>
  <c r="DE27" i="1"/>
  <c r="CE27" i="1"/>
  <c r="CF27" i="1"/>
  <c r="CG27" i="1"/>
  <c r="CH27" i="1"/>
  <c r="CI27" i="1"/>
  <c r="BN27" i="1"/>
  <c r="BO27" i="1"/>
  <c r="BP27" i="1"/>
  <c r="N27" i="1"/>
  <c r="O27" i="1"/>
  <c r="P27" i="1"/>
  <c r="Q27" i="1"/>
  <c r="EG27" i="1"/>
  <c r="DS26" i="1"/>
  <c r="DU26" i="1"/>
  <c r="DV26" i="1"/>
  <c r="DW26" i="1"/>
  <c r="DX26" i="1"/>
  <c r="DY26" i="1"/>
  <c r="AX26" i="1"/>
  <c r="AY26" i="1"/>
  <c r="AZ26" i="1"/>
  <c r="DA26" i="1"/>
  <c r="DB26" i="1"/>
  <c r="DC26" i="1"/>
  <c r="DD26" i="1"/>
  <c r="DE26" i="1"/>
  <c r="CE26" i="1"/>
  <c r="CF26" i="1"/>
  <c r="CG26" i="1"/>
  <c r="CH26" i="1"/>
  <c r="CI26" i="1"/>
  <c r="BN26" i="1"/>
  <c r="BO26" i="1"/>
  <c r="BP26" i="1"/>
  <c r="N26" i="1"/>
  <c r="O26" i="1"/>
  <c r="P26" i="1"/>
  <c r="Q26" i="1"/>
  <c r="EG26" i="1"/>
  <c r="DS25" i="1"/>
  <c r="DU25" i="1"/>
  <c r="DV25" i="1"/>
  <c r="DW25" i="1"/>
  <c r="DX25" i="1"/>
  <c r="DY25" i="1"/>
  <c r="AX25" i="1"/>
  <c r="AY25" i="1"/>
  <c r="AZ25" i="1"/>
  <c r="DA25" i="1"/>
  <c r="DB25" i="1"/>
  <c r="DC25" i="1"/>
  <c r="DD25" i="1"/>
  <c r="DE25" i="1"/>
  <c r="CE25" i="1"/>
  <c r="CF25" i="1"/>
  <c r="CG25" i="1"/>
  <c r="CH25" i="1"/>
  <c r="CI25" i="1"/>
  <c r="BN25" i="1"/>
  <c r="BO25" i="1"/>
  <c r="BP25" i="1"/>
  <c r="N25" i="1"/>
  <c r="O25" i="1"/>
  <c r="P25" i="1"/>
  <c r="Q25" i="1"/>
  <c r="EG25" i="1"/>
  <c r="DS24" i="1"/>
  <c r="DU24" i="1"/>
  <c r="DV24" i="1"/>
  <c r="DW24" i="1"/>
  <c r="DX24" i="1"/>
  <c r="DY24" i="1"/>
  <c r="AX24" i="1"/>
  <c r="AY24" i="1"/>
  <c r="AZ24" i="1"/>
  <c r="DA24" i="1"/>
  <c r="DB24" i="1"/>
  <c r="DC24" i="1"/>
  <c r="DD24" i="1"/>
  <c r="DE24" i="1"/>
  <c r="CE24" i="1"/>
  <c r="CF24" i="1"/>
  <c r="CG24" i="1"/>
  <c r="CH24" i="1"/>
  <c r="CI24" i="1"/>
  <c r="BN24" i="1"/>
  <c r="BO24" i="1"/>
  <c r="BP24" i="1"/>
  <c r="N24" i="1"/>
  <c r="O24" i="1"/>
  <c r="P24" i="1"/>
  <c r="Q24" i="1"/>
  <c r="EG24" i="1"/>
  <c r="DS23" i="1"/>
  <c r="DU23" i="1"/>
  <c r="DV23" i="1"/>
  <c r="DW23" i="1"/>
  <c r="DX23" i="1"/>
  <c r="DY23" i="1"/>
  <c r="AX23" i="1"/>
  <c r="AY23" i="1"/>
  <c r="AZ23" i="1"/>
  <c r="DA23" i="1"/>
  <c r="DB23" i="1"/>
  <c r="DC23" i="1"/>
  <c r="DD23" i="1"/>
  <c r="DE23" i="1"/>
  <c r="CE23" i="1"/>
  <c r="CF23" i="1"/>
  <c r="CG23" i="1"/>
  <c r="CH23" i="1"/>
  <c r="CI23" i="1"/>
  <c r="BN23" i="1"/>
  <c r="BO23" i="1"/>
  <c r="BP23" i="1"/>
  <c r="N23" i="1"/>
  <c r="O23" i="1"/>
  <c r="P23" i="1"/>
  <c r="Q23" i="1"/>
  <c r="EG23" i="1"/>
  <c r="DS22" i="1"/>
  <c r="DU22" i="1"/>
  <c r="DV22" i="1"/>
  <c r="DW22" i="1"/>
  <c r="DX22" i="1"/>
  <c r="DY22" i="1"/>
  <c r="AX22" i="1"/>
  <c r="AY22" i="1"/>
  <c r="AZ22" i="1"/>
  <c r="DA22" i="1"/>
  <c r="DB22" i="1"/>
  <c r="DC22" i="1"/>
  <c r="DD22" i="1"/>
  <c r="DE22" i="1"/>
  <c r="CE22" i="1"/>
  <c r="CF22" i="1"/>
  <c r="CG22" i="1"/>
  <c r="CH22" i="1"/>
  <c r="CI22" i="1"/>
  <c r="BN22" i="1"/>
  <c r="BO22" i="1"/>
  <c r="BP22" i="1"/>
  <c r="N22" i="1"/>
  <c r="O22" i="1"/>
  <c r="P22" i="1"/>
  <c r="Q22" i="1"/>
  <c r="EG22" i="1"/>
  <c r="DS21" i="1"/>
  <c r="DU21" i="1"/>
  <c r="DV21" i="1"/>
  <c r="DW21" i="1"/>
  <c r="DX21" i="1"/>
  <c r="DY21" i="1"/>
  <c r="AX21" i="1"/>
  <c r="AY21" i="1"/>
  <c r="AZ21" i="1"/>
  <c r="DA21" i="1"/>
  <c r="DB21" i="1"/>
  <c r="DC21" i="1"/>
  <c r="DD21" i="1"/>
  <c r="DE21" i="1"/>
  <c r="CE21" i="1"/>
  <c r="CF21" i="1"/>
  <c r="CG21" i="1"/>
  <c r="CH21" i="1"/>
  <c r="CI21" i="1"/>
  <c r="BN21" i="1"/>
  <c r="BO21" i="1"/>
  <c r="BP21" i="1"/>
  <c r="N21" i="1"/>
  <c r="O21" i="1"/>
  <c r="P21" i="1"/>
  <c r="Q21" i="1"/>
  <c r="EG21" i="1"/>
  <c r="DS20" i="1"/>
  <c r="DU20" i="1"/>
  <c r="DV20" i="1"/>
  <c r="DW20" i="1"/>
  <c r="DX20" i="1"/>
  <c r="DY20" i="1"/>
  <c r="AX20" i="1"/>
  <c r="AY20" i="1"/>
  <c r="AZ20" i="1"/>
  <c r="DA20" i="1"/>
  <c r="DB20" i="1"/>
  <c r="DC20" i="1"/>
  <c r="DD20" i="1"/>
  <c r="DE20" i="1"/>
  <c r="CE20" i="1"/>
  <c r="CF20" i="1"/>
  <c r="CG20" i="1"/>
  <c r="CH20" i="1"/>
  <c r="CI20" i="1"/>
  <c r="BN20" i="1"/>
  <c r="BO20" i="1"/>
  <c r="BP20" i="1"/>
  <c r="N20" i="1"/>
  <c r="O20" i="1"/>
  <c r="P20" i="1"/>
  <c r="Q20" i="1"/>
  <c r="EG20" i="1"/>
  <c r="DS19" i="1"/>
  <c r="DU19" i="1"/>
  <c r="DV19" i="1"/>
  <c r="DW19" i="1"/>
  <c r="DX19" i="1"/>
  <c r="DY19" i="1"/>
  <c r="AX19" i="1"/>
  <c r="AY19" i="1"/>
  <c r="AZ19" i="1"/>
  <c r="DA19" i="1"/>
  <c r="DB19" i="1"/>
  <c r="DC19" i="1"/>
  <c r="DD19" i="1"/>
  <c r="DE19" i="1"/>
  <c r="CE19" i="1"/>
  <c r="CF19" i="1"/>
  <c r="CG19" i="1"/>
  <c r="CH19" i="1"/>
  <c r="CI19" i="1"/>
  <c r="BN19" i="1"/>
  <c r="BO19" i="1"/>
  <c r="BP19" i="1"/>
  <c r="N19" i="1"/>
  <c r="O19" i="1"/>
  <c r="P19" i="1"/>
  <c r="Q19" i="1"/>
  <c r="EG19" i="1"/>
  <c r="DS18" i="1"/>
  <c r="DU18" i="1"/>
  <c r="DV18" i="1"/>
  <c r="DW18" i="1"/>
  <c r="DX18" i="1"/>
  <c r="DY18" i="1"/>
  <c r="DA18" i="1"/>
  <c r="DB18" i="1"/>
  <c r="DC18" i="1"/>
  <c r="DD18" i="1"/>
  <c r="DE18" i="1"/>
  <c r="CE18" i="1"/>
  <c r="CF18" i="1"/>
  <c r="CG18" i="1"/>
  <c r="CH18" i="1"/>
  <c r="CI18" i="1"/>
  <c r="BN18" i="1"/>
  <c r="BO18" i="1"/>
  <c r="BP18" i="1"/>
  <c r="AX18" i="1"/>
  <c r="AY18" i="1"/>
  <c r="AZ18" i="1"/>
  <c r="N18" i="1"/>
  <c r="O18" i="1"/>
  <c r="P18" i="1"/>
  <c r="Q18" i="1"/>
  <c r="EG18" i="1"/>
  <c r="DS17" i="1"/>
  <c r="DU17" i="1"/>
  <c r="DV17" i="1"/>
  <c r="DW17" i="1"/>
  <c r="DX17" i="1"/>
  <c r="DY17" i="1"/>
  <c r="AX17" i="1"/>
  <c r="AY17" i="1"/>
  <c r="AZ17" i="1"/>
  <c r="DA17" i="1"/>
  <c r="DB17" i="1"/>
  <c r="DC17" i="1"/>
  <c r="DD17" i="1"/>
  <c r="DE17" i="1"/>
  <c r="CE17" i="1"/>
  <c r="CF17" i="1"/>
  <c r="CG17" i="1"/>
  <c r="CH17" i="1"/>
  <c r="CI17" i="1"/>
  <c r="BN17" i="1"/>
  <c r="BO17" i="1"/>
  <c r="BP17" i="1"/>
  <c r="N17" i="1"/>
  <c r="O17" i="1"/>
  <c r="P17" i="1"/>
  <c r="Q17" i="1"/>
  <c r="EG17" i="1"/>
  <c r="DS16" i="1"/>
  <c r="DU16" i="1"/>
  <c r="DV16" i="1"/>
  <c r="DW16" i="1"/>
  <c r="DX16" i="1"/>
  <c r="DY16" i="1"/>
  <c r="AX16" i="1"/>
  <c r="AY16" i="1"/>
  <c r="AZ16" i="1"/>
  <c r="DA16" i="1"/>
  <c r="DB16" i="1"/>
  <c r="DC16" i="1"/>
  <c r="DD16" i="1"/>
  <c r="DE16" i="1"/>
  <c r="CE16" i="1"/>
  <c r="CF16" i="1"/>
  <c r="CG16" i="1"/>
  <c r="CH16" i="1"/>
  <c r="CI16" i="1"/>
  <c r="BN16" i="1"/>
  <c r="BO16" i="1"/>
  <c r="BP16" i="1"/>
  <c r="N16" i="1"/>
  <c r="O16" i="1"/>
  <c r="P16" i="1"/>
  <c r="Q16" i="1"/>
  <c r="EG16" i="1"/>
  <c r="DS15" i="1"/>
  <c r="DU15" i="1"/>
  <c r="DV15" i="1"/>
  <c r="DW15" i="1"/>
  <c r="DX15" i="1"/>
  <c r="DY15" i="1"/>
  <c r="AX15" i="1"/>
  <c r="AY15" i="1"/>
  <c r="AZ15" i="1"/>
  <c r="DA15" i="1"/>
  <c r="DB15" i="1"/>
  <c r="DC15" i="1"/>
  <c r="DD15" i="1"/>
  <c r="DE15" i="1"/>
  <c r="CE15" i="1"/>
  <c r="CF15" i="1"/>
  <c r="CG15" i="1"/>
  <c r="CH15" i="1"/>
  <c r="CI15" i="1"/>
  <c r="BN15" i="1"/>
  <c r="BO15" i="1"/>
  <c r="BP15" i="1"/>
  <c r="N15" i="1"/>
  <c r="O15" i="1"/>
  <c r="P15" i="1"/>
  <c r="Q15" i="1"/>
  <c r="EG15" i="1"/>
  <c r="DS14" i="1"/>
  <c r="DU14" i="1"/>
  <c r="DV14" i="1"/>
  <c r="DW14" i="1"/>
  <c r="DX14" i="1"/>
  <c r="DY14" i="1"/>
  <c r="AX14" i="1"/>
  <c r="AY14" i="1"/>
  <c r="AZ14" i="1"/>
  <c r="DA14" i="1"/>
  <c r="DB14" i="1"/>
  <c r="DC14" i="1"/>
  <c r="DD14" i="1"/>
  <c r="DE14" i="1"/>
  <c r="CE14" i="1"/>
  <c r="CF14" i="1"/>
  <c r="CG14" i="1"/>
  <c r="CH14" i="1"/>
  <c r="CI14" i="1"/>
  <c r="BN14" i="1"/>
  <c r="BO14" i="1"/>
  <c r="BP14" i="1"/>
  <c r="N14" i="1"/>
  <c r="O14" i="1"/>
  <c r="P14" i="1"/>
  <c r="Q14" i="1"/>
  <c r="EG14" i="1"/>
  <c r="DS13" i="1"/>
  <c r="DU13" i="1"/>
  <c r="DV13" i="1"/>
  <c r="DW13" i="1"/>
  <c r="DX13" i="1"/>
  <c r="DY13" i="1"/>
  <c r="AX13" i="1"/>
  <c r="AY13" i="1"/>
  <c r="AZ13" i="1"/>
  <c r="DA13" i="1"/>
  <c r="DB13" i="1"/>
  <c r="DC13" i="1"/>
  <c r="DD13" i="1"/>
  <c r="DE13" i="1"/>
  <c r="CE13" i="1"/>
  <c r="CF13" i="1"/>
  <c r="CG13" i="1"/>
  <c r="CH13" i="1"/>
  <c r="CI13" i="1"/>
  <c r="BN13" i="1"/>
  <c r="BO13" i="1"/>
  <c r="BP13" i="1"/>
  <c r="N13" i="1"/>
  <c r="O13" i="1"/>
  <c r="P13" i="1"/>
  <c r="Q13" i="1"/>
  <c r="EG13" i="1"/>
  <c r="DS12" i="1"/>
  <c r="DU12" i="1"/>
  <c r="DV12" i="1"/>
  <c r="DW12" i="1"/>
  <c r="DX12" i="1"/>
  <c r="DY12" i="1"/>
  <c r="AX12" i="1"/>
  <c r="AY12" i="1"/>
  <c r="AZ12" i="1"/>
  <c r="DA12" i="1"/>
  <c r="DB12" i="1"/>
  <c r="DC12" i="1"/>
  <c r="DD12" i="1"/>
  <c r="DE12" i="1"/>
  <c r="CE12" i="1"/>
  <c r="CF12" i="1"/>
  <c r="CG12" i="1"/>
  <c r="CH12" i="1"/>
  <c r="CI12" i="1"/>
  <c r="BN12" i="1"/>
  <c r="BO12" i="1"/>
  <c r="BP12" i="1"/>
  <c r="N12" i="1"/>
  <c r="O12" i="1"/>
  <c r="P12" i="1"/>
  <c r="Q12" i="1"/>
  <c r="EG12" i="1"/>
  <c r="DS11" i="1"/>
  <c r="DU11" i="1"/>
  <c r="DV11" i="1"/>
  <c r="DW11" i="1"/>
  <c r="DX11" i="1"/>
  <c r="DY11" i="1"/>
  <c r="AX11" i="1"/>
  <c r="AY11" i="1"/>
  <c r="AZ11" i="1"/>
  <c r="DA11" i="1"/>
  <c r="DB11" i="1"/>
  <c r="DC11" i="1"/>
  <c r="DD11" i="1"/>
  <c r="DE11" i="1"/>
  <c r="CE11" i="1"/>
  <c r="CF11" i="1"/>
  <c r="CG11" i="1"/>
  <c r="CH11" i="1"/>
  <c r="CI11" i="1"/>
  <c r="BN11" i="1"/>
  <c r="BO11" i="1"/>
  <c r="BP11" i="1"/>
  <c r="N11" i="1"/>
  <c r="O11" i="1"/>
  <c r="P11" i="1"/>
  <c r="Q11" i="1"/>
  <c r="EG11" i="1"/>
  <c r="DS10" i="1"/>
  <c r="DU10" i="1"/>
  <c r="DV10" i="1"/>
  <c r="DW10" i="1"/>
  <c r="DX10" i="1"/>
  <c r="DY10" i="1"/>
  <c r="AX10" i="1"/>
  <c r="AY10" i="1"/>
  <c r="AZ10" i="1"/>
  <c r="DA10" i="1"/>
  <c r="DB10" i="1"/>
  <c r="DC10" i="1"/>
  <c r="DD10" i="1"/>
  <c r="DE10" i="1"/>
  <c r="CE10" i="1"/>
  <c r="CF10" i="1"/>
  <c r="CG10" i="1"/>
  <c r="CH10" i="1"/>
  <c r="CI10" i="1"/>
  <c r="BN10" i="1"/>
  <c r="BO10" i="1"/>
  <c r="BP10" i="1"/>
  <c r="N10" i="1"/>
  <c r="O10" i="1"/>
  <c r="P10" i="1"/>
  <c r="Q10" i="1"/>
  <c r="EG10" i="1"/>
  <c r="DS9" i="1"/>
  <c r="DU9" i="1"/>
  <c r="DV9" i="1"/>
  <c r="DW9" i="1"/>
  <c r="DX9" i="1"/>
  <c r="DY9" i="1"/>
  <c r="AX9" i="1"/>
  <c r="AY9" i="1"/>
  <c r="AZ9" i="1"/>
  <c r="DA9" i="1"/>
  <c r="DB9" i="1"/>
  <c r="DC9" i="1"/>
  <c r="DD9" i="1"/>
  <c r="DE9" i="1"/>
  <c r="CE9" i="1"/>
  <c r="CF9" i="1"/>
  <c r="CG9" i="1"/>
  <c r="CH9" i="1"/>
  <c r="CI9" i="1"/>
  <c r="BN9" i="1"/>
  <c r="BO9" i="1"/>
  <c r="BP9" i="1"/>
  <c r="N9" i="1"/>
  <c r="O9" i="1"/>
  <c r="P9" i="1"/>
  <c r="Q9" i="1"/>
  <c r="EG9" i="1"/>
  <c r="DS8" i="1"/>
  <c r="DU8" i="1"/>
  <c r="DV8" i="1"/>
  <c r="DW8" i="1"/>
  <c r="DX8" i="1"/>
  <c r="DY8" i="1"/>
  <c r="AX8" i="1"/>
  <c r="AY8" i="1"/>
  <c r="AZ8" i="1"/>
  <c r="DA8" i="1"/>
  <c r="DB8" i="1"/>
  <c r="DC8" i="1"/>
  <c r="DD8" i="1"/>
  <c r="DE8" i="1"/>
  <c r="CE8" i="1"/>
  <c r="CF8" i="1"/>
  <c r="CG8" i="1"/>
  <c r="CH8" i="1"/>
  <c r="CI8" i="1"/>
  <c r="BN8" i="1"/>
  <c r="BO8" i="1"/>
  <c r="BP8" i="1"/>
  <c r="N8" i="1"/>
  <c r="O8" i="1"/>
  <c r="P8" i="1"/>
  <c r="Q8" i="1"/>
  <c r="EG8" i="1"/>
  <c r="DS7" i="1"/>
  <c r="DU7" i="1"/>
  <c r="DV7" i="1"/>
  <c r="DW7" i="1"/>
  <c r="DX7" i="1"/>
  <c r="DY7" i="1"/>
  <c r="AX7" i="1"/>
  <c r="AY7" i="1"/>
  <c r="AZ7" i="1"/>
  <c r="DA7" i="1"/>
  <c r="DB7" i="1"/>
  <c r="DC7" i="1"/>
  <c r="DD7" i="1"/>
  <c r="DE7" i="1"/>
  <c r="CE7" i="1"/>
  <c r="CF7" i="1"/>
  <c r="CG7" i="1"/>
  <c r="CH7" i="1"/>
  <c r="CI7" i="1"/>
  <c r="BM7" i="1"/>
  <c r="BN7" i="1"/>
  <c r="BO7" i="1"/>
  <c r="BP7" i="1"/>
  <c r="N7" i="1"/>
  <c r="O7" i="1"/>
  <c r="P7" i="1"/>
  <c r="Q7" i="1"/>
  <c r="EG7" i="1"/>
  <c r="DS6" i="1"/>
  <c r="DU6" i="1"/>
  <c r="DV6" i="1"/>
  <c r="DW6" i="1"/>
  <c r="DX6" i="1"/>
  <c r="DY6" i="1"/>
  <c r="AX6" i="1"/>
  <c r="AY6" i="1"/>
  <c r="AZ6" i="1"/>
  <c r="DA6" i="1"/>
  <c r="DB6" i="1"/>
  <c r="DC6" i="1"/>
  <c r="DD6" i="1"/>
  <c r="DE6" i="1"/>
  <c r="CE6" i="1"/>
  <c r="CF6" i="1"/>
  <c r="CG6" i="1"/>
  <c r="CH6" i="1"/>
  <c r="CI6" i="1"/>
  <c r="BM6" i="1"/>
  <c r="BN6" i="1"/>
  <c r="BO6" i="1"/>
  <c r="BP6" i="1"/>
  <c r="N6" i="1"/>
  <c r="O6" i="1"/>
  <c r="P6" i="1"/>
  <c r="Q6" i="1"/>
  <c r="EG6" i="1"/>
  <c r="DS5" i="1"/>
  <c r="DU5" i="1"/>
  <c r="DV5" i="1"/>
  <c r="DW5" i="1"/>
  <c r="DX5" i="1"/>
  <c r="DY5" i="1"/>
  <c r="AX5" i="1"/>
  <c r="AY5" i="1"/>
  <c r="AZ5" i="1"/>
  <c r="DA5" i="1"/>
  <c r="DB5" i="1"/>
  <c r="DC5" i="1"/>
  <c r="DD5" i="1"/>
  <c r="DE5" i="1"/>
  <c r="CE5" i="1"/>
  <c r="CF5" i="1"/>
  <c r="CG5" i="1"/>
  <c r="CH5" i="1"/>
  <c r="CI5" i="1"/>
  <c r="BM5" i="1"/>
  <c r="BN5" i="1"/>
  <c r="BO5" i="1"/>
  <c r="BP5" i="1"/>
  <c r="N5" i="1"/>
  <c r="O5" i="1"/>
  <c r="P5" i="1"/>
  <c r="Q5" i="1"/>
  <c r="EG5" i="1"/>
  <c r="DS4" i="1"/>
  <c r="DU4" i="1"/>
  <c r="DV4" i="1"/>
  <c r="DW4" i="1"/>
  <c r="DX4" i="1"/>
  <c r="DY4" i="1"/>
  <c r="AX4" i="1"/>
  <c r="AY4" i="1"/>
  <c r="AZ4" i="1"/>
  <c r="DA4" i="1"/>
  <c r="DB4" i="1"/>
  <c r="DC4" i="1"/>
  <c r="DD4" i="1"/>
  <c r="DE4" i="1"/>
  <c r="CE4" i="1"/>
  <c r="CF4" i="1"/>
  <c r="CG4" i="1"/>
  <c r="CH4" i="1"/>
  <c r="CI4" i="1"/>
  <c r="BM4" i="1"/>
  <c r="BN4" i="1"/>
  <c r="BO4" i="1"/>
  <c r="BP4" i="1"/>
  <c r="N4" i="1"/>
  <c r="O4" i="1"/>
  <c r="P4" i="1"/>
  <c r="Q4" i="1"/>
  <c r="EG4" i="1"/>
  <c r="DS3" i="1"/>
  <c r="DU3" i="1"/>
  <c r="DV3" i="1"/>
  <c r="DW3" i="1"/>
  <c r="DX3" i="1"/>
  <c r="DY3" i="1"/>
  <c r="AX3" i="1"/>
  <c r="AY3" i="1"/>
  <c r="AZ3" i="1"/>
  <c r="DA3" i="1"/>
  <c r="DB3" i="1"/>
  <c r="DC3" i="1"/>
  <c r="DD3" i="1"/>
  <c r="DE3" i="1"/>
  <c r="CE3" i="1"/>
  <c r="CF3" i="1"/>
  <c r="CG3" i="1"/>
  <c r="CH3" i="1"/>
  <c r="CI3" i="1"/>
  <c r="BN3" i="1"/>
  <c r="BO3" i="1"/>
  <c r="BP3" i="1"/>
  <c r="N3" i="1"/>
  <c r="O3" i="1"/>
  <c r="P3" i="1"/>
  <c r="Q3" i="1"/>
  <c r="EG3" i="1"/>
  <c r="BQ3" i="1"/>
  <c r="EF3" i="1"/>
  <c r="BQ4" i="1"/>
  <c r="EF4" i="1"/>
  <c r="BQ5" i="1"/>
  <c r="EF5" i="1"/>
  <c r="BQ6" i="1"/>
  <c r="EF6" i="1"/>
  <c r="BQ7" i="1"/>
  <c r="EF7" i="1"/>
  <c r="BQ8" i="1"/>
  <c r="EF8" i="1"/>
  <c r="BQ9" i="1"/>
  <c r="EF9" i="1"/>
  <c r="BQ10" i="1"/>
  <c r="EF10" i="1"/>
  <c r="BQ11" i="1"/>
  <c r="EF11" i="1"/>
  <c r="BQ12" i="1"/>
  <c r="EF12" i="1"/>
  <c r="BQ13" i="1"/>
  <c r="EF13" i="1"/>
  <c r="BQ14" i="1"/>
  <c r="EF14" i="1"/>
  <c r="BQ15" i="1"/>
  <c r="EF15" i="1"/>
  <c r="BQ16" i="1"/>
  <c r="EF16" i="1"/>
  <c r="BQ17" i="1"/>
  <c r="EF17" i="1"/>
  <c r="BQ18" i="1"/>
  <c r="EF18" i="1"/>
  <c r="BQ19" i="1"/>
  <c r="EF19" i="1"/>
  <c r="BQ20" i="1"/>
  <c r="EF20" i="1"/>
  <c r="BQ21" i="1"/>
  <c r="EF21" i="1"/>
  <c r="BQ22" i="1"/>
  <c r="EF22" i="1"/>
  <c r="BQ23" i="1"/>
  <c r="EF23" i="1"/>
  <c r="BQ24" i="1"/>
  <c r="EF24" i="1"/>
  <c r="BQ25" i="1"/>
  <c r="EF25" i="1"/>
  <c r="BQ26" i="1"/>
  <c r="EF26" i="1"/>
  <c r="BQ27" i="1"/>
  <c r="EF27" i="1"/>
  <c r="BQ28" i="1"/>
  <c r="EF28" i="1"/>
  <c r="BQ29" i="1"/>
  <c r="EF29" i="1"/>
  <c r="BQ30" i="1"/>
  <c r="EF30" i="1"/>
  <c r="BQ31" i="1"/>
  <c r="EF31" i="1"/>
  <c r="BQ32" i="1"/>
  <c r="EF32" i="1"/>
  <c r="BQ33" i="1"/>
  <c r="EF33" i="1"/>
  <c r="BQ34" i="1"/>
  <c r="EF34" i="1"/>
  <c r="BQ35" i="1"/>
  <c r="EF35" i="1"/>
  <c r="BQ36" i="1"/>
  <c r="EF36" i="1"/>
  <c r="BQ37" i="1"/>
  <c r="EF37" i="1"/>
  <c r="BQ38" i="1"/>
  <c r="EF38" i="1"/>
  <c r="BQ39" i="1"/>
  <c r="EF39" i="1"/>
  <c r="BQ40" i="1"/>
  <c r="EF40" i="1"/>
  <c r="BQ41" i="1"/>
  <c r="EF41" i="1"/>
  <c r="BQ42" i="1"/>
  <c r="EF42" i="1"/>
  <c r="BQ43" i="1"/>
  <c r="EF43" i="1"/>
  <c r="BQ44" i="1"/>
  <c r="EF44" i="1"/>
  <c r="BQ45" i="1"/>
  <c r="EF45" i="1"/>
  <c r="BQ46" i="1"/>
  <c r="EF46" i="1"/>
  <c r="BQ47" i="1"/>
  <c r="EF47" i="1"/>
  <c r="BQ48" i="1"/>
  <c r="EF48" i="1"/>
  <c r="BQ49" i="1"/>
  <c r="EF49" i="1"/>
  <c r="BQ50" i="1"/>
  <c r="EF50" i="1"/>
  <c r="BQ51" i="1"/>
  <c r="EF51" i="1"/>
  <c r="BQ52" i="1"/>
  <c r="EF52" i="1"/>
  <c r="BQ53" i="1"/>
  <c r="EF53" i="1"/>
  <c r="BQ54" i="1"/>
  <c r="EF54" i="1"/>
  <c r="BQ55" i="1"/>
  <c r="EF55" i="1"/>
  <c r="BQ56" i="1"/>
  <c r="EF56" i="1"/>
  <c r="BQ57" i="1"/>
  <c r="EF57" i="1"/>
  <c r="BQ58" i="1"/>
  <c r="EF58" i="1"/>
  <c r="EP58" i="1"/>
  <c r="EP57" i="1"/>
  <c r="EP56" i="1"/>
  <c r="EP55" i="1"/>
  <c r="EP54" i="1"/>
  <c r="EP53" i="1"/>
  <c r="EP52" i="1"/>
  <c r="EP51" i="1"/>
  <c r="EP50" i="1"/>
  <c r="EP49" i="1"/>
  <c r="EP48" i="1"/>
  <c r="EP47" i="1"/>
  <c r="EP46" i="1"/>
  <c r="EP45" i="1"/>
  <c r="EP44" i="1"/>
  <c r="EP43" i="1"/>
  <c r="EP42" i="1"/>
  <c r="EP41" i="1"/>
  <c r="EP40" i="1"/>
  <c r="EP39" i="1"/>
  <c r="EP38" i="1"/>
  <c r="EP37" i="1"/>
  <c r="EP36" i="1"/>
  <c r="EP35" i="1"/>
  <c r="EP34" i="1"/>
  <c r="EP33" i="1"/>
  <c r="EP32" i="1"/>
  <c r="EP31" i="1"/>
  <c r="EP30" i="1"/>
  <c r="EP29" i="1"/>
  <c r="EP28" i="1"/>
  <c r="EP27" i="1"/>
  <c r="EP26" i="1"/>
  <c r="EP25" i="1"/>
  <c r="EP24" i="1"/>
  <c r="EP23" i="1"/>
  <c r="EP22" i="1"/>
  <c r="EP21" i="1"/>
  <c r="EP20" i="1"/>
  <c r="EP19" i="1"/>
  <c r="EP18" i="1"/>
  <c r="EP17" i="1"/>
  <c r="EP16" i="1"/>
  <c r="EP15" i="1"/>
  <c r="EP14" i="1"/>
  <c r="EP13" i="1"/>
  <c r="EP12" i="1"/>
  <c r="EP11" i="1"/>
  <c r="EP10" i="1"/>
  <c r="EP9" i="1"/>
  <c r="EP8" i="1"/>
  <c r="EP7" i="1"/>
  <c r="EP6" i="1"/>
  <c r="EP5" i="1"/>
  <c r="EP4" i="1"/>
  <c r="EP3" i="1"/>
  <c r="DZ3" i="1"/>
  <c r="DZ4" i="1"/>
  <c r="DZ5" i="1"/>
  <c r="DZ6" i="1"/>
  <c r="DZ7" i="1"/>
  <c r="DZ8" i="1"/>
  <c r="DZ9" i="1"/>
  <c r="DZ10" i="1"/>
  <c r="DZ11" i="1"/>
  <c r="DZ12" i="1"/>
  <c r="DZ13" i="1"/>
  <c r="DZ14" i="1"/>
  <c r="DZ15" i="1"/>
  <c r="DZ16" i="1"/>
  <c r="DZ17" i="1"/>
  <c r="DZ18" i="1"/>
  <c r="DZ19" i="1"/>
  <c r="DZ20" i="1"/>
  <c r="DZ21" i="1"/>
  <c r="DZ22" i="1"/>
  <c r="DZ23" i="1"/>
  <c r="DZ24" i="1"/>
  <c r="DZ25" i="1"/>
  <c r="DZ26" i="1"/>
  <c r="DZ27" i="1"/>
  <c r="DZ28" i="1"/>
  <c r="DZ29" i="1"/>
  <c r="DZ30" i="1"/>
  <c r="DZ31" i="1"/>
  <c r="DZ32" i="1"/>
  <c r="DZ33" i="1"/>
  <c r="DZ34" i="1"/>
  <c r="DZ35" i="1"/>
  <c r="DZ36" i="1"/>
  <c r="DZ37" i="1"/>
  <c r="DZ38" i="1"/>
  <c r="DZ39" i="1"/>
  <c r="DZ40" i="1"/>
  <c r="DZ41" i="1"/>
  <c r="DZ42" i="1"/>
  <c r="DZ43" i="1"/>
  <c r="DZ44" i="1"/>
  <c r="DZ45" i="1"/>
  <c r="DZ46" i="1"/>
  <c r="DZ47" i="1"/>
  <c r="DZ48" i="1"/>
  <c r="DZ49" i="1"/>
  <c r="DZ50" i="1"/>
  <c r="DZ51" i="1"/>
  <c r="DZ52" i="1"/>
  <c r="DZ53" i="1"/>
  <c r="DZ54" i="1"/>
  <c r="DZ55" i="1"/>
  <c r="DZ56" i="1"/>
  <c r="DZ57" i="1"/>
  <c r="DZ58" i="1"/>
  <c r="DF3" i="1"/>
  <c r="DF4" i="1"/>
  <c r="DF5" i="1"/>
  <c r="DF6" i="1"/>
  <c r="DF7" i="1"/>
  <c r="DF8" i="1"/>
  <c r="DF9" i="1"/>
  <c r="DF10" i="1"/>
  <c r="DF11" i="1"/>
  <c r="DF12" i="1"/>
  <c r="DF13" i="1"/>
  <c r="DF14" i="1"/>
  <c r="DF15" i="1"/>
  <c r="DF16" i="1"/>
  <c r="DF17" i="1"/>
  <c r="DF18" i="1"/>
  <c r="DF19" i="1"/>
  <c r="DF20" i="1"/>
  <c r="DF21" i="1"/>
  <c r="DF22" i="1"/>
  <c r="DF23" i="1"/>
  <c r="DF24" i="1"/>
  <c r="DF25" i="1"/>
  <c r="DF26" i="1"/>
  <c r="DF27" i="1"/>
  <c r="DF28" i="1"/>
  <c r="DF29" i="1"/>
  <c r="DF30" i="1"/>
  <c r="DF31" i="1"/>
  <c r="DF32" i="1"/>
  <c r="DF33" i="1"/>
  <c r="DF34" i="1"/>
  <c r="DF35" i="1"/>
  <c r="DF36" i="1"/>
  <c r="DF37" i="1"/>
  <c r="DF38" i="1"/>
  <c r="DF39" i="1"/>
  <c r="DF40" i="1"/>
  <c r="DF41" i="1"/>
  <c r="DF42" i="1"/>
  <c r="DF43" i="1"/>
  <c r="DF44" i="1"/>
  <c r="DF45" i="1"/>
  <c r="DF46" i="1"/>
  <c r="DF47" i="1"/>
  <c r="DF48" i="1"/>
  <c r="DF49" i="1"/>
  <c r="DF50" i="1"/>
  <c r="DF51" i="1"/>
  <c r="DF52" i="1"/>
  <c r="DF53" i="1"/>
  <c r="DF54" i="1"/>
  <c r="DF55" i="1"/>
  <c r="DF56" i="1"/>
  <c r="DF57" i="1"/>
  <c r="DF58" i="1"/>
  <c r="BA3" i="1"/>
  <c r="BA4" i="1"/>
  <c r="BA5"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6" i="1"/>
  <c r="R37" i="1"/>
  <c r="R38" i="1"/>
  <c r="R39" i="1"/>
  <c r="R40" i="1"/>
  <c r="R41" i="1"/>
  <c r="R42" i="1"/>
  <c r="R43" i="1"/>
  <c r="R44" i="1"/>
  <c r="R45" i="1"/>
  <c r="R46" i="1"/>
  <c r="R47" i="1"/>
  <c r="R48" i="1"/>
  <c r="R49" i="1"/>
  <c r="R50" i="1"/>
  <c r="R51" i="1"/>
  <c r="R52" i="1"/>
  <c r="R53" i="1"/>
  <c r="R54" i="1"/>
  <c r="R56" i="1"/>
  <c r="R58" i="1"/>
  <c r="R55" i="1"/>
  <c r="R57" i="1"/>
  <c r="R35" i="1"/>
</calcChain>
</file>

<file path=xl/comments1.xml><?xml version="1.0" encoding="utf-8"?>
<comments xmlns="http://schemas.openxmlformats.org/spreadsheetml/2006/main">
  <authors>
    <author>David B Ebert</author>
  </authors>
  <commentList>
    <comment ref="CO2" authorId="0">
      <text>
        <r>
          <rPr>
            <sz val="8"/>
            <color indexed="81"/>
            <rFont val="Tahoma"/>
            <family val="2"/>
          </rPr>
          <t>Cycling plus 100 miles cycling
OR
Horsemanship plus 50 miles on horesback</t>
        </r>
      </text>
    </comment>
    <comment ref="CQ2" authorId="0">
      <text>
        <r>
          <rPr>
            <sz val="8"/>
            <color indexed="81"/>
            <rFont val="Tahoma"/>
            <family val="2"/>
          </rPr>
          <t>Cycling plus 100 miles cycling
OR
Horsemanship plus 50 miles on horesback</t>
        </r>
      </text>
    </comment>
    <comment ref="CS2" authorId="0">
      <text>
        <r>
          <rPr>
            <sz val="8"/>
            <color indexed="81"/>
            <rFont val="Tahoma"/>
            <family val="2"/>
          </rPr>
          <t>Cycling plus 100 miles cycling
OR
Horsemanship plus 50 miles on horesback</t>
        </r>
      </text>
    </comment>
    <comment ref="CU2" authorId="0">
      <text>
        <r>
          <rPr>
            <sz val="8"/>
            <color indexed="81"/>
            <rFont val="Tahoma"/>
            <family val="2"/>
          </rPr>
          <t>Cycling plus 100 miles cycling
OR
Horsemanship plus 50 miles on horesback</t>
        </r>
      </text>
    </comment>
    <comment ref="DA2" authorId="0">
      <text>
        <r>
          <rPr>
            <sz val="8"/>
            <color indexed="81"/>
            <rFont val="Tahoma"/>
            <family val="2"/>
          </rPr>
          <t>200 total miles including miles for above
gold device for each additional 100 miles
silver device for each additional 400 miles</t>
        </r>
      </text>
    </comment>
    <comment ref="DU2" authorId="0">
      <text>
        <r>
          <rPr>
            <sz val="8"/>
            <color indexed="81"/>
            <rFont val="Tahoma"/>
            <family val="2"/>
          </rPr>
          <t>100 miles hiked
gold device for each additional 50 miles
silver device for each additional 200 miles</t>
        </r>
      </text>
    </comment>
  </commentList>
</comments>
</file>

<file path=xl/sharedStrings.xml><?xml version="1.0" encoding="utf-8"?>
<sst xmlns="http://schemas.openxmlformats.org/spreadsheetml/2006/main" count="370" uniqueCount="243">
  <si>
    <t>Camping Merit Badge</t>
  </si>
  <si>
    <t>Cooking Merit Badge</t>
  </si>
  <si>
    <t>First Aid Merit Badge</t>
  </si>
  <si>
    <t>Pioneering Merit Badge</t>
  </si>
  <si>
    <t>Qualified</t>
  </si>
  <si>
    <t>Nights of Camping</t>
  </si>
  <si>
    <t>Swimming Merit Badge</t>
  </si>
  <si>
    <t>Lifesaving Merit Badge</t>
  </si>
  <si>
    <t>Canoeing Merit Badge</t>
  </si>
  <si>
    <t>Rowing Merit Badge</t>
  </si>
  <si>
    <t>Small Boat Sailing Merit Badge</t>
  </si>
  <si>
    <t>Miles of Canoeing</t>
  </si>
  <si>
    <t>Total On-the-Water Hours</t>
  </si>
  <si>
    <t>Rank</t>
  </si>
  <si>
    <t>Hiking Merit Badge</t>
  </si>
  <si>
    <t>Orienteering Merit Badge</t>
  </si>
  <si>
    <t>Wilderness Survival Merit Badge</t>
  </si>
  <si>
    <t>Emergency Preparedness Merit Badge</t>
  </si>
  <si>
    <t>Rockclimbing with Camping</t>
  </si>
  <si>
    <t>National Historic Trails Award</t>
  </si>
  <si>
    <t>50-Miler Award</t>
  </si>
  <si>
    <t>High-Adventure Base Trips</t>
  </si>
  <si>
    <t>Scout</t>
  </si>
  <si>
    <t>Tenderfoot</t>
  </si>
  <si>
    <t>Second Class</t>
  </si>
  <si>
    <t>First Class</t>
  </si>
  <si>
    <t>Star</t>
  </si>
  <si>
    <t>Life</t>
  </si>
  <si>
    <t>Eagle</t>
  </si>
  <si>
    <t>rank</t>
  </si>
  <si>
    <t>Gold Device</t>
  </si>
  <si>
    <t>Silver Device</t>
  </si>
  <si>
    <t>Whitewater Merit Badge</t>
  </si>
  <si>
    <t>Estimated Whitewater Hours</t>
  </si>
  <si>
    <t>Total Training Hours</t>
  </si>
  <si>
    <t>Total Miles Riding</t>
  </si>
  <si>
    <t>National Outdoor Awards badges may be earned in the following areas:</t>
  </si>
  <si>
    <t>Whitewater MB = 5 hours on-water</t>
  </si>
  <si>
    <t>Swimming MB = 5 hours on-water training</t>
  </si>
  <si>
    <t>Lifesaving MB = 10 hours on-water training</t>
  </si>
  <si>
    <t>Canoeing MB = 5 hours on-water training</t>
  </si>
  <si>
    <t>Rowing MB = 5 hours on-water training</t>
  </si>
  <si>
    <t>Small Boat Sailing MB = 5 hours on-water training</t>
  </si>
  <si>
    <t>National Outdoor Riding Segment</t>
  </si>
  <si>
    <t>Item 610682</t>
  </si>
  <si>
    <t>National Outdoor Hiking Segment</t>
  </si>
  <si>
    <t>Item 610683</t>
  </si>
  <si>
    <t>National Outdoor Camping Segment</t>
  </si>
  <si>
    <t>Item 610684</t>
  </si>
  <si>
    <t>National Outdoor Aquatics Segment</t>
  </si>
  <si>
    <t>Item 610685</t>
  </si>
  <si>
    <t>National Outdoor Adventure Segment</t>
  </si>
  <si>
    <t>Item 610686</t>
  </si>
  <si>
    <t>National Outdoor Award Center Emblem</t>
  </si>
  <si>
    <t>Item 610687</t>
  </si>
  <si>
    <t>Item 610643</t>
  </si>
  <si>
    <t>Item 610644</t>
  </si>
  <si>
    <t>http://scouting.org/filestore/Outdoor%20Program/pdf/430-509_WB.pdf</t>
  </si>
  <si>
    <t>Description</t>
  </si>
  <si>
    <t>BSA Supply P/N</t>
  </si>
  <si>
    <t>Award Application</t>
  </si>
  <si>
    <t>Created by:</t>
  </si>
  <si>
    <t>Version:</t>
  </si>
  <si>
    <t>Alan Ritter, Troop 313</t>
  </si>
  <si>
    <t>alan.ritter@bausch.com</t>
  </si>
  <si>
    <t>Dave Ebert, Troop 183</t>
  </si>
  <si>
    <t>davehome@ebertland.net</t>
  </si>
  <si>
    <t>Kayaking Merit Badge</t>
  </si>
  <si>
    <t>Motorboating Merit Badge</t>
  </si>
  <si>
    <t>Water Sports Merit Badge</t>
  </si>
  <si>
    <t>Scuba Diving Merit Badge</t>
  </si>
  <si>
    <t>Fishing Merit Badge</t>
  </si>
  <si>
    <t>Fly-Fishing Merit Badge</t>
  </si>
  <si>
    <t>Miles of Kayaking</t>
  </si>
  <si>
    <t>Miles of Sailing</t>
  </si>
  <si>
    <t>Miles of Motorboating</t>
  </si>
  <si>
    <t>Estimated Watersports Hours</t>
  </si>
  <si>
    <t>Estimated Fishing Hours</t>
  </si>
  <si>
    <t>Search &amp; Rescue Merit Badge</t>
  </si>
  <si>
    <t>Geocaching Merit Badge</t>
  </si>
  <si>
    <t>Backpacking Merit Badge</t>
  </si>
  <si>
    <t>Skating Merit Badge</t>
  </si>
  <si>
    <t>Environmental Science Merit Badge</t>
  </si>
  <si>
    <t>Sustainability Merit Badge</t>
  </si>
  <si>
    <t>Fish &amp; Wildlife Management Merit Badge</t>
  </si>
  <si>
    <t>Forestry Merit Badge</t>
  </si>
  <si>
    <t>Mammal Study Merit Badge</t>
  </si>
  <si>
    <t>Soil &amp; Water Conservation Merit Badge</t>
  </si>
  <si>
    <t>NOA Camping Badge with Silver Device</t>
  </si>
  <si>
    <t>Any Two NOA Badges with Two Gold Devices</t>
  </si>
  <si>
    <t>Nature Merit Badge</t>
  </si>
  <si>
    <t>Wilderness First Aid Course, 16 hours</t>
  </si>
  <si>
    <t>Leave No Trace Trainer Course</t>
  </si>
  <si>
    <t>Lead an Outing in Hiking and/or Aquatics and/or Riding</t>
  </si>
  <si>
    <t>Updated by:</t>
  </si>
  <si>
    <t>Robert Wirt, Troop 33</t>
  </si>
  <si>
    <t>vinoamo@comcast.net</t>
  </si>
  <si>
    <t>National Outdoor Conservation Segment</t>
  </si>
  <si>
    <t>Item 620707</t>
  </si>
  <si>
    <t>The six National Outdoor Awards badges recognize a Boy Scout, Varsity Scout, Sea Scout, or Venturer who demonstrates knowledge and experience in camping, aquatics, conservation, hiking, riding, or adventure. Youth earning the National Outdoor Awards badges have demonstrated that they are knowledgeable, safe, and comfortable in the outdoor activity covered by the badge.</t>
  </si>
  <si>
    <t>Complete the Camping merit badge requirements.</t>
  </si>
  <si>
    <t>Complete 25 days and nights of camping—including six consecutive days (five nights) of camping (Sea Scouts may be on a boat), approved and under the auspices and standards of the Boy Scouts of America—including nights camped as part of requirements 1 through 3 above. Boy Scouts and Varsity Scouts must complete six consecutive days (five nights) of the 25 nights at a BSA accredited resident camp.</t>
  </si>
  <si>
    <t>A gold device may be earned for each additional 25 nights of camping. A silver device is earned for each additional 100 nights of camping. The youth may wear any combination of devices totaling his or her current number of nights camping.</t>
  </si>
  <si>
    <t>Complete the requirements for one of the following: Orienteering merit badge, Geocaching merit badge, *Pathfinding merit badge, or Venturing Ranger Land Navigation core requirement.</t>
  </si>
  <si>
    <t>Complete 100 miles of hiking, backpacking, snowshoeing, or cross country skiing under the auspices of the Boy Scouts of America, including miles hiked as part of requirements 2 and 3.</t>
  </si>
  <si>
    <t>*Only the Scouts who have already earned the Pathfinding merit badge during Scouting's centennial celebration in 2010 and first quarter of 2011 can receive credit for this requirement. This badge has been discontinued since then, and can no longer be earned.</t>
  </si>
  <si>
    <t>A gold device may be earned for each additional 50 miles hiked, backpacked, snowshoed, or skied as outlined in requirements 2 and 3. A silver device is earned for each additional 200 miles of hiking. The youth may wear any combination of devices totaling his or her current number of miles hiking.</t>
  </si>
  <si>
    <t>Complete the requirements for the Mile Swim BSA Award.</t>
  </si>
  <si>
    <t>Complete the requirements for at least one of the following: Canoeing, Fishing, Fly-Fishing, Kayaking, Rowing, Scuba Diving, Small-Boat Sailing, Water Sports, or Whitewater merit badges or Ranger Award Fishing, Scuba or Watercraft electives. Complete at least 25 hours of on-the-water time, applying the skills that you learned in the merit badge or Ranger elective.</t>
  </si>
  <si>
    <t>Complete at least 50 hours of any combination of swimming, canoeing, fishing, fly-fishing, kayaking, rowing, scuba, small-boat sailing, stand up paddleboarding, water sports, or whitewater activity under the auspices of the Boy Scouts of America, including time spent in requirements 2 through 4.</t>
  </si>
  <si>
    <t>A gold device may be earned for each additional 25 hours of aquatics activity listed in requirement 5. A silver device is earned for each additional 100 hours of aquatics activity. The youth may wear any combination of devices totaling his or her current number of hours of aquatics activity.</t>
  </si>
  <si>
    <t>Demonstrate the safe use of five of the following conservation tools: pick or pickax; shovel or spade; ax; bow saw; cross-cut saw; prybar; sledge hammer; loppers or shears; fire rake or McLeod; and/or Pulaski. Discuss the ethical use of the tools you chose.</t>
  </si>
  <si>
    <t>Complete the requirements for the following:</t>
  </si>
  <si>
    <t>Soil and Water Conservation merit badge</t>
  </si>
  <si>
    <t>One of the following merit badges: Fish and Wildlife Management, Forestry, or Mammals</t>
  </si>
  <si>
    <t>Complete 25 hours of conservation work under the auspices and standards of the Boy Scouts of America, including hours worked as part of requirements 1 through 3.</t>
  </si>
  <si>
    <t>A gold device may be earned for each additional 25 hours of conservation work. A silver device is earned for each additional 100 hours of conservation work (for example, the first silver device is earned at 125 total hours of conservation work). Youth may wear any combination of devices totaling his or her current number of hours of conservation work.</t>
  </si>
  <si>
    <t>Complete the requirements for at least one of the following:</t>
  </si>
  <si>
    <t>Cycling merit badge or Ranger Cycling/Mountain Biking elective and 100 miles of cycling</t>
  </si>
  <si>
    <t>Horsemanship merit badge or Ranger Equestrian elective and 20 miles of horseback riding</t>
  </si>
  <si>
    <t>Motorboating merit badge or Ranger Watercraft elective and 100 miles of motor boating</t>
  </si>
  <si>
    <t>Skating merit badge or Ranger Winter Sports elective and 20 miles of skating</t>
  </si>
  <si>
    <t>Complete 200 miles of riding activities, including cycling, stock riding, skating, motor boating, mountain boarding, snowmobiling, (including ATV or PWC riding at an approved council program), under the auspices of the Boy Scouts of America, including the miles in requirement 2.</t>
  </si>
  <si>
    <t>A gold device may be earned for each additional 100 miles of riding set forth in requirement 3. A silver device is earned for each additional 400 miles of riding. The youth may wear any combination of devices totaling his or her current number of miles of riding.</t>
  </si>
  <si>
    <t>Complete the requirements for one of the following: Wilderness Survival, Search and Rescue, or Emergency Preparedness merit badges or Ranger Wilderness Survival core, Ranger Emergency Preparedness core, or Ranger First Aid elective.</t>
  </si>
  <si>
    <t>Complete 10 of any combination or repetition of the following adventure activities under the auspices of the Boy Scouts of America:</t>
  </si>
  <si>
    <t>A backpacking trip lasting three or more days and covering more than 20 miles without food resupply</t>
  </si>
  <si>
    <t>A canoeing, rowing, or sailing trip lasting three or more days and covering more than 50 miles without food resupply</t>
  </si>
  <si>
    <t>A whitewater trip lasting two or more days and covering more than 20 miles without food resupply</t>
  </si>
  <si>
    <t>A climbing activity on open rock, following Climb On Safely principles, that includes camping overnight</t>
  </si>
  <si>
    <t>National Outdoor Badges for Camping, Hiking, Aquatics, Riding, Adventure and Conservation</t>
  </si>
  <si>
    <r>
      <t>Camping.</t>
    </r>
    <r>
      <rPr>
        <sz val="11"/>
        <color theme="1"/>
        <rFont val="Calibri"/>
        <family val="2"/>
        <scheme val="minor"/>
      </rPr>
      <t> A Boy Scout, Varsity Scout, Sea Scout, or Venturer may earn the National Outdoor Badge for Camping upon successfully completing the following requirements:</t>
    </r>
  </si>
  <si>
    <r>
      <t>Earn the Boy Scout First Class rank, Sea Scout Apprentice rank, </t>
    </r>
    <r>
      <rPr>
        <i/>
        <sz val="11"/>
        <color indexed="8"/>
        <rFont val="Calibri"/>
      </rPr>
      <t>or </t>
    </r>
    <r>
      <rPr>
        <sz val="11"/>
        <color theme="1"/>
        <rFont val="Calibri"/>
        <family val="2"/>
        <scheme val="minor"/>
      </rPr>
      <t>complete Venturing Ranger Award requirements 1–6.</t>
    </r>
  </si>
  <si>
    <r>
      <t>Complete the requirements for two of the following three: Cooking merit badge </t>
    </r>
    <r>
      <rPr>
        <i/>
        <sz val="11"/>
        <color indexed="8"/>
        <rFont val="Calibri"/>
      </rPr>
      <t>or </t>
    </r>
    <r>
      <rPr>
        <sz val="11"/>
        <color theme="1"/>
        <rFont val="Calibri"/>
        <family val="2"/>
        <scheme val="minor"/>
      </rPr>
      <t>Ranger Cooking core; First Aid merit badge </t>
    </r>
    <r>
      <rPr>
        <i/>
        <sz val="11"/>
        <color indexed="8"/>
        <rFont val="Calibri"/>
      </rPr>
      <t>or </t>
    </r>
    <r>
      <rPr>
        <sz val="11"/>
        <color theme="1"/>
        <rFont val="Calibri"/>
        <family val="2"/>
        <scheme val="minor"/>
      </rPr>
      <t>Ranger First Aid core; Pioneering merit badge.</t>
    </r>
  </si>
  <si>
    <r>
      <t>Hiking.</t>
    </r>
    <r>
      <rPr>
        <sz val="11"/>
        <color theme="1"/>
        <rFont val="Calibri"/>
        <family val="2"/>
        <scheme val="minor"/>
      </rPr>
      <t> A Boy Scout, Varsity Scout, Sea Scout, or Venturer may earn the National Outdoor Badge for Hiking upon successfully completing the following requirements:</t>
    </r>
  </si>
  <si>
    <r>
      <t>Earn the Boy Scout First Class rank, Sea Scout Apprentice rank, </t>
    </r>
    <r>
      <rPr>
        <i/>
        <sz val="11"/>
        <color indexed="8"/>
        <rFont val="Calibri"/>
      </rPr>
      <t>or</t>
    </r>
    <r>
      <rPr>
        <sz val="11"/>
        <color theme="1"/>
        <rFont val="Calibri"/>
        <family val="2"/>
        <scheme val="minor"/>
      </rPr>
      <t> complete Venturing Ranger Award requirements 1-6.</t>
    </r>
  </si>
  <si>
    <r>
      <t>Complete the requirements for one of the following: Hiking merit badge, Backpacking merit badge, </t>
    </r>
    <r>
      <rPr>
        <i/>
        <sz val="11"/>
        <color indexed="8"/>
        <rFont val="Calibri"/>
      </rPr>
      <t>or</t>
    </r>
    <r>
      <rPr>
        <sz val="11"/>
        <color theme="1"/>
        <rFont val="Calibri"/>
        <family val="2"/>
        <scheme val="minor"/>
      </rPr>
      <t> Venturing Ranger Backpacking elective.</t>
    </r>
  </si>
  <si>
    <r>
      <t>Aquatics.</t>
    </r>
    <r>
      <rPr>
        <sz val="11"/>
        <color theme="1"/>
        <rFont val="Calibri"/>
        <family val="2"/>
        <scheme val="minor"/>
      </rPr>
      <t> A Boy Scout, Varsity Scout, Sea Scout, or Venturer, may earn the National Outdoor Badge for Aquatics upon successfully completing the following requirements:</t>
    </r>
  </si>
  <si>
    <r>
      <t>Earn the Boy Scout First Class rank, Sea Scout Apprentice rank, </t>
    </r>
    <r>
      <rPr>
        <i/>
        <sz val="11"/>
        <color indexed="8"/>
        <rFont val="Calibri"/>
      </rPr>
      <t>or </t>
    </r>
    <r>
      <rPr>
        <sz val="11"/>
        <color theme="1"/>
        <rFont val="Calibri"/>
        <family val="2"/>
        <scheme val="minor"/>
      </rPr>
      <t>complete Venturing Ranger Award requirements 1-6.</t>
    </r>
  </si>
  <si>
    <r>
      <t>Complete the requirements for the Swimming merit badge and either Lifesaving merit badge </t>
    </r>
    <r>
      <rPr>
        <i/>
        <sz val="11"/>
        <color indexed="8"/>
        <rFont val="Calibri"/>
      </rPr>
      <t>or</t>
    </r>
    <r>
      <rPr>
        <sz val="11"/>
        <color theme="1"/>
        <rFont val="Calibri"/>
        <family val="2"/>
        <scheme val="minor"/>
      </rPr>
      <t> Venturing Ranger Lifesaver elective. (For Sea Scouts, swimming merit badge requirements are an Ordinary rank requirement, and lifesaving merit badge requirements are an Able rank requirement).</t>
    </r>
  </si>
  <si>
    <r>
      <t>Conservation.</t>
    </r>
    <r>
      <rPr>
        <sz val="11"/>
        <color theme="1"/>
        <rFont val="Calibri"/>
        <family val="2"/>
        <scheme val="minor"/>
      </rPr>
      <t> A Boy Scout, Varsity Scout, Sea Scout, or Venturer may earn the National Outdoor Badge for Conservation upon successfully completing the following requirements:</t>
    </r>
  </si>
  <si>
    <r>
      <t>Environmental Science merit badge </t>
    </r>
    <r>
      <rPr>
        <i/>
        <sz val="11"/>
        <color indexed="8"/>
        <rFont val="Calibri"/>
      </rPr>
      <t>or</t>
    </r>
    <r>
      <rPr>
        <sz val="11"/>
        <color theme="1"/>
        <rFont val="Calibri"/>
        <family val="2"/>
        <scheme val="minor"/>
      </rPr>
      <t> Sustainability merit badge </t>
    </r>
    <r>
      <rPr>
        <i/>
        <sz val="11"/>
        <color indexed="8"/>
        <rFont val="Calibri"/>
      </rPr>
      <t>or</t>
    </r>
    <r>
      <rPr>
        <sz val="11"/>
        <color theme="1"/>
        <rFont val="Calibri"/>
        <family val="2"/>
        <scheme val="minor"/>
      </rPr>
      <t> both Venturing Ranger Conservation core and Ecology elective</t>
    </r>
  </si>
  <si>
    <r>
      <t>Riding.</t>
    </r>
    <r>
      <rPr>
        <sz val="11"/>
        <color theme="1"/>
        <rFont val="Calibri"/>
        <family val="2"/>
        <scheme val="minor"/>
      </rPr>
      <t> A Boy Scout, Varsity Scout, Sea Scout, or Venturer may earn the National Outdoor Badge for Riding upon successfully completing the following requirements:</t>
    </r>
  </si>
  <si>
    <r>
      <t>Adventure. </t>
    </r>
    <r>
      <rPr>
        <sz val="11"/>
        <color theme="1"/>
        <rFont val="Calibri"/>
        <family val="2"/>
        <scheme val="minor"/>
      </rPr>
      <t>A Boy Scout, Varsity Scout, Sea Scout, or Venturer may earn the National Outdoor Badge for Adventure upon successfully completing the following requirements:</t>
    </r>
  </si>
  <si>
    <t>Please advise of any errors, thank you!</t>
  </si>
  <si>
    <t>General Instructions &amp; Assumptions</t>
  </si>
  <si>
    <t>John McNamara, Troop 29</t>
  </si>
  <si>
    <t>jmcnamara@comcast.net</t>
  </si>
  <si>
    <t>9. Shaded cells are calculated shells and should not be changed.</t>
  </si>
  <si>
    <t>ATV Award</t>
  </si>
  <si>
    <t>PWC Award</t>
  </si>
  <si>
    <t xml:space="preserve"> Kayaking MB = 5 hours on-water training</t>
  </si>
  <si>
    <t>Motorboating MB = 5 hours on-water training</t>
  </si>
  <si>
    <t>Water Sports MB = 5 hours on-water training</t>
  </si>
  <si>
    <t>Scuba Diving MB = 9 hours on-water training</t>
  </si>
  <si>
    <t>Fishing MB = 5 hours on-water training</t>
  </si>
  <si>
    <t>Fly Fishing MB = 5 hours on-water training</t>
  </si>
  <si>
    <t>Scuba Certification</t>
  </si>
  <si>
    <t>Sailing rate = assume average 3 knots or 3.5mph</t>
  </si>
  <si>
    <t>Canoeing rate = 1 mph (good average for flat versus moving water)</t>
  </si>
  <si>
    <t>Mile Swim =</t>
  </si>
  <si>
    <t>hours/mile</t>
  </si>
  <si>
    <t>mph</t>
  </si>
  <si>
    <t>Assumptions</t>
  </si>
  <si>
    <t xml:space="preserve">hours </t>
  </si>
  <si>
    <t>Scuba Certification = 12 hours training</t>
  </si>
  <si>
    <t>Scuba Certification = 15 hours on-water</t>
  </si>
  <si>
    <t>hours</t>
  </si>
  <si>
    <t>spreadsheet values (change these to impact sheet)</t>
  </si>
  <si>
    <t>Motorboating = assume average 6 knots or 7mph</t>
  </si>
  <si>
    <t>Kayaking rate= 1.25 mph</t>
  </si>
  <si>
    <t>Mile Swim(s) Number times</t>
  </si>
  <si>
    <t>Estimated Scuba Dive Hours</t>
  </si>
  <si>
    <t>Snorkeling Award</t>
  </si>
  <si>
    <t>Snorkeling Award = 5 hours on-water training</t>
  </si>
  <si>
    <t>Estimated Snorkeling Hours</t>
  </si>
  <si>
    <t>Backpacking 3+ Days &gt;20 Miles</t>
  </si>
  <si>
    <t>Canoeing/Sailing/Rowing 3+ Days &gt;50 miles</t>
  </si>
  <si>
    <t>Whitewater Trip 2+ Days &gt;20 Miles</t>
  </si>
  <si>
    <t>Includes 4 nights Resident Camp</t>
  </si>
  <si>
    <t>Last updated</t>
  </si>
  <si>
    <t>jm</t>
  </si>
  <si>
    <t>consolidated to one sheet to permit easy addition/deletion of scouts.</t>
  </si>
  <si>
    <t>miles</t>
  </si>
  <si>
    <t>Cycling MB = Option A assumptions (2@10mi, 2@15mi, 2 @25mi, 1 @ 50mi)</t>
  </si>
  <si>
    <t>Cycling MB = Option B assumptions (2@2mi, 2@5mi, 2@8mi, 1@22mi)</t>
  </si>
  <si>
    <t>Cycling MB = Enter A or B depending on which option scout chose</t>
  </si>
  <si>
    <t>Additional # Miles Cycled</t>
  </si>
  <si>
    <t>Horsemanship MB = 5 hours on horseback =&gt; miles ridden</t>
  </si>
  <si>
    <t>Additional # Miles Riding</t>
  </si>
  <si>
    <t>Cycling Merit Badge (A or B)</t>
  </si>
  <si>
    <t>Horsemanship Merit Badge (x)</t>
  </si>
  <si>
    <t>Motorboating MB = 1 mile minimum rqmt 5d + assume 5 miles/day</t>
  </si>
  <si>
    <t>Skating MB = total swag</t>
  </si>
  <si>
    <t>Additional # Miles Motorboating</t>
  </si>
  <si>
    <t>Additional # Miles Skating</t>
  </si>
  <si>
    <t>Additional # Miles Driven ATV</t>
  </si>
  <si>
    <t>Additional # Miles PWC</t>
  </si>
  <si>
    <t>Use the additional miles columns for incremental activity beyond MB/activity training</t>
  </si>
  <si>
    <t>ATV Award = 5 miles per day</t>
  </si>
  <si>
    <t>PWC Award = 2 miles per day</t>
  </si>
  <si>
    <t>#2 Demonstrate Safe Use of 5 Specified Tools</t>
  </si>
  <si>
    <t>Environmental Science MB = Experiments &amp; Observations (6 experiments, 6 observations)</t>
  </si>
  <si>
    <t xml:space="preserve">Sustainability MB = </t>
  </si>
  <si>
    <t>Fish &amp; Wildlife MB = Rqmt 5</t>
  </si>
  <si>
    <t>Forestry MB =</t>
  </si>
  <si>
    <t>Mammal Study MB = Rqmt 3</t>
  </si>
  <si>
    <t>Training Conservation Hours</t>
  </si>
  <si>
    <t>Volunteer and other Conservation hours</t>
  </si>
  <si>
    <t>Total Hours of Conservation Work</t>
  </si>
  <si>
    <t xml:space="preserve">Soil &amp; Water MB = </t>
  </si>
  <si>
    <t>First off, BSA has saddled us with an extraordinarily complicated award tracking situation.   You will need to give thought</t>
  </si>
  <si>
    <t>to how you decompose each of your activities and MB trainings to determine specifics to be counted toward any individual</t>
  </si>
  <si>
    <t>award.   I've given up on TroopMaster which is trying to capture what data it can, but service hours and hours embedded</t>
  </si>
  <si>
    <t>Made most assumptions dynamic, added assumptions, activities to be counted as hours</t>
  </si>
  <si>
    <t xml:space="preserve">Name       </t>
  </si>
  <si>
    <t>Backpacking Merit Badge (from Hiking)</t>
  </si>
  <si>
    <t>Conservation Work on Outing or Camp Staff</t>
  </si>
  <si>
    <t xml:space="preserve">in activities is WAAAAY over it's head.   I'm grateful to the originators of this sheet and have tried to make improvements.   I believe my </t>
  </si>
  <si>
    <t>- jm</t>
  </si>
  <si>
    <t xml:space="preserve">assumptions are reasonable, but feel free to tweak them to suit your needs.   Love to hear about improvements or "the ideal" tracker.  </t>
  </si>
  <si>
    <t>9. The  Conservation section makes the following basic assumptions.</t>
  </si>
  <si>
    <t>8.  The "Riding" section makes the following basic assumptions in calculating hours for you:</t>
  </si>
  <si>
    <t>7. The "Aquatics" section makes the following basic assumptions in caluclating hours for you:</t>
  </si>
  <si>
    <t>6. Cells will automatically calculate earning of the specific award and subsequent devices earned.</t>
  </si>
  <si>
    <t>5. On each section, enter a numerical value to indicate quantity of miles, hours, or times a scout has completed a specific category.</t>
  </si>
  <si>
    <t>4. On each section, enter an 'X' or other text to indicate scout has completed a Merit Badge.</t>
  </si>
  <si>
    <t>The grouping at the top will hide/display each award segment.  Click the + or - sign to expand/collapse each section.</t>
  </si>
  <si>
    <t xml:space="preserve">1. Enter all Scout names and ranks using the dropdown menu in rank column on the "Tracker" worksheet.  </t>
  </si>
  <si>
    <t>2. Columns shaded light blue are automatically calculated.   Adjust at your peril</t>
  </si>
  <si>
    <t>3. Use each section to track Merit Badges and other activities appropriate to each award.</t>
  </si>
  <si>
    <t>Aquatics     Aquatics     Aquatics     Aquatics     Aquatics     Aquatics     Aquatics     Aquatics     Aquatics     Aquatics     Aquatics     Aquatics     Aquatics     Aquatics     Aquatics</t>
  </si>
  <si>
    <t>Adventure     Adventure     Adventure     Adventure     Adventure     Adventure     Adventure</t>
  </si>
  <si>
    <t>Camping     Camping     Camping     Camping     Camping     Camping     Camping</t>
  </si>
  <si>
    <t>Hiking     Hiking     Hiking     Hiking     Hiking     Hiking     Hiking     Hiking</t>
  </si>
  <si>
    <t>Riding     Riding     Riding     Riding     Riding     Riding    Riding    Riding     Riding     Riding     Riding     Riding</t>
  </si>
  <si>
    <t>NOA Medal     NOA Medal     NOA Medal     NOA Medal     NOA Medal     NOA Medal     NOA Medal     NOA Medal</t>
  </si>
  <si>
    <t xml:space="preserve">     Conservation     Conservation     Conservation     Conservation     Conservation      Conservation</t>
  </si>
  <si>
    <t>Miles Hiking</t>
  </si>
  <si>
    <t>Miles Backpacking</t>
  </si>
  <si>
    <t>Miles Showshoeing or Cross Country Skiing</t>
  </si>
  <si>
    <t>Total Miles</t>
  </si>
  <si>
    <t>0. Everything is now embedded in one sheet so you can add/delete scouts without going nuts.   Suggest you add names to bottom and sort the sheet</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</si>
</sst>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8"/>
      <color indexed="81"/>
      <name val="Tahoma"/>
      <family val="2"/>
    </font>
    <font>
      <i/>
      <sz val="11"/>
      <color indexed="8"/>
      <name val="Calibri"/>
    </font>
    <font>
      <u/>
      <sz val="11"/>
      <color theme="10"/>
      <name val="Calibri"/>
      <family val="2"/>
    </font>
    <font>
      <sz val="11"/>
      <name val="Calibri"/>
      <family val="2"/>
      <scheme val="minor"/>
    </font>
    <font>
      <b/>
      <sz val="11"/>
      <color theme="1"/>
      <name val="Calibri"/>
      <family val="2"/>
      <scheme val="minor"/>
    </font>
    <font>
      <sz val="11"/>
      <color rgb="FF252525"/>
      <name val="Calibri"/>
      <family val="2"/>
      <scheme val="minor"/>
    </font>
    <font>
      <b/>
      <sz val="11"/>
      <name val="Calibri"/>
      <family val="2"/>
      <scheme val="minor"/>
    </font>
    <font>
      <b/>
      <sz val="12"/>
      <color theme="1"/>
      <name val="Calibri"/>
      <scheme val="minor"/>
    </font>
    <font>
      <b/>
      <sz val="14"/>
      <color theme="1"/>
      <name val="Calibri"/>
      <family val="2"/>
      <scheme val="minor"/>
    </font>
    <font>
      <sz val="12"/>
      <color theme="1"/>
      <name val="Calibri"/>
      <family val="2"/>
      <scheme val="minor"/>
    </font>
    <font>
      <b/>
      <sz val="11"/>
      <color rgb="FF000000"/>
      <name val="Calibri"/>
      <family val="2"/>
      <scheme val="minor"/>
    </font>
    <font>
      <b/>
      <i/>
      <u/>
      <sz val="16"/>
      <color theme="1"/>
      <name val="Calibri"/>
      <family val="2"/>
      <scheme val="minor"/>
    </font>
    <font>
      <b/>
      <i/>
      <u/>
      <sz val="11"/>
      <color theme="1"/>
      <name val="Calibri"/>
      <family val="2"/>
      <scheme val="minor"/>
    </font>
    <font>
      <u/>
      <sz val="11"/>
      <color theme="10"/>
      <name val="Calibri"/>
      <family val="2"/>
      <scheme val="minor"/>
    </font>
    <font>
      <b/>
      <sz val="16"/>
      <color theme="0"/>
      <name val="Calibri"/>
      <family val="2"/>
      <scheme val="minor"/>
    </font>
    <font>
      <b/>
      <sz val="16"/>
      <name val="Calibri"/>
      <family val="2"/>
      <scheme val="minor"/>
    </font>
    <font>
      <sz val="11"/>
      <color rgb="FF000000"/>
      <name val="Calibri"/>
      <family val="2"/>
      <scheme val="minor"/>
    </font>
    <font>
      <u/>
      <sz val="11"/>
      <color theme="11"/>
      <name val="Calibri"/>
      <family val="2"/>
      <scheme val="minor"/>
    </font>
  </fonts>
  <fills count="32">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E595"/>
        <bgColor indexed="64"/>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theme="8" tint="0.59999389629810485"/>
        <bgColor indexed="64"/>
      </patternFill>
    </fill>
    <fill>
      <patternFill patternType="solid">
        <fgColor theme="2"/>
        <bgColor indexed="64"/>
      </patternFill>
    </fill>
    <fill>
      <patternFill patternType="solid">
        <fgColor rgb="FFC6EFCE"/>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39994506668294322"/>
        <bgColor indexed="64"/>
      </patternFill>
    </fill>
    <fill>
      <patternFill patternType="solid">
        <fgColor theme="8" tint="0.79998168889431442"/>
        <bgColor indexed="64"/>
      </patternFill>
    </fill>
    <fill>
      <patternFill patternType="solid">
        <fgColor theme="2" tint="-0.24994659260841701"/>
        <bgColor indexed="64"/>
      </patternFill>
    </fill>
    <fill>
      <patternFill patternType="solid">
        <fgColor theme="1" tint="0.499984740745262"/>
        <bgColor indexed="64"/>
      </patternFill>
    </fill>
    <fill>
      <patternFill patternType="solid">
        <fgColor theme="7" tint="0.79998168889431442"/>
        <bgColor indexed="64"/>
      </patternFill>
    </fill>
    <fill>
      <patternFill patternType="darkVertical">
        <fgColor theme="3" tint="0.79998168889431442"/>
        <bgColor indexed="65"/>
      </patternFill>
    </fill>
    <fill>
      <patternFill patternType="darkVertical">
        <fgColor theme="3" tint="0.79995117038483843"/>
        <bgColor indexed="65"/>
      </patternFill>
    </fill>
    <fill>
      <patternFill patternType="darkVertical">
        <fgColor theme="3" tint="0.79992065187536243"/>
        <bgColor indexed="65"/>
      </patternFill>
    </fill>
    <fill>
      <patternFill patternType="darkVertical">
        <fgColor theme="4" tint="0.79995117038483843"/>
        <bgColor indexed="65"/>
      </patternFill>
    </fill>
    <fill>
      <patternFill patternType="solid">
        <fgColor theme="9" tint="0.79998168889431442"/>
        <bgColor indexed="65"/>
      </patternFill>
    </fill>
    <fill>
      <patternFill patternType="solid">
        <fgColor rgb="FFC00000"/>
        <bgColor theme="0"/>
      </patternFill>
    </fill>
    <fill>
      <patternFill patternType="solid">
        <fgColor rgb="FF7030A0"/>
        <bgColor theme="0"/>
      </patternFill>
    </fill>
    <fill>
      <patternFill patternType="solid">
        <fgColor rgb="FF92D050"/>
        <bgColor theme="0"/>
      </patternFill>
    </fill>
    <fill>
      <patternFill patternType="solid">
        <fgColor rgb="FF0070C0"/>
        <bgColor theme="0"/>
      </patternFill>
    </fill>
    <fill>
      <patternFill patternType="solid">
        <fgColor rgb="FF00B050"/>
        <bgColor theme="0"/>
      </patternFill>
    </fill>
    <fill>
      <patternFill patternType="solid">
        <fgColor rgb="FFFFFF00"/>
        <bgColor theme="0"/>
      </patternFill>
    </fill>
    <fill>
      <patternFill patternType="solid">
        <fgColor rgb="FFFF0000"/>
        <bgColor theme="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7">
    <xf numFmtId="0" fontId="0" fillId="0" borderId="0"/>
    <xf numFmtId="0" fontId="3"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04">
    <xf numFmtId="0" fontId="0" fillId="0" borderId="0" xfId="0"/>
    <xf numFmtId="0" fontId="0" fillId="0" borderId="1" xfId="0" applyBorder="1" applyAlignment="1">
      <alignment horizontal="center"/>
    </xf>
    <xf numFmtId="0" fontId="0" fillId="0" borderId="1" xfId="0" applyBorder="1" applyAlignment="1"/>
    <xf numFmtId="0" fontId="0" fillId="0" borderId="0" xfId="0" applyAlignment="1">
      <alignment horizontal="center"/>
    </xf>
    <xf numFmtId="0" fontId="0" fillId="2" borderId="0" xfId="0" applyFill="1"/>
    <xf numFmtId="0" fontId="0" fillId="3" borderId="1" xfId="0" applyFill="1" applyBorder="1" applyAlignment="1">
      <alignment horizontal="center" textRotation="45"/>
    </xf>
    <xf numFmtId="0" fontId="0" fillId="0" borderId="0" xfId="0" applyAlignment="1">
      <alignment horizontal="right"/>
    </xf>
    <xf numFmtId="0" fontId="4" fillId="0" borderId="0" xfId="0" applyFont="1" applyAlignment="1">
      <alignment vertical="top" wrapText="1"/>
    </xf>
    <xf numFmtId="0" fontId="0" fillId="0" borderId="0" xfId="0" applyFont="1"/>
    <xf numFmtId="0" fontId="5" fillId="0" borderId="0" xfId="0" applyFont="1"/>
    <xf numFmtId="0" fontId="6" fillId="0" borderId="0" xfId="0" applyFont="1" applyAlignment="1">
      <alignment wrapText="1"/>
    </xf>
    <xf numFmtId="0" fontId="7" fillId="0" borderId="0" xfId="0" applyFont="1"/>
    <xf numFmtId="14" fontId="0" fillId="0" borderId="0" xfId="0" applyNumberFormat="1"/>
    <xf numFmtId="0" fontId="0" fillId="0" borderId="0" xfId="0" applyAlignment="1">
      <alignment horizontal="left" indent="3"/>
    </xf>
    <xf numFmtId="0" fontId="0" fillId="0" borderId="0" xfId="0" applyAlignment="1">
      <alignment horizontal="left"/>
    </xf>
    <xf numFmtId="0" fontId="3" fillId="0" borderId="0" xfId="1" applyAlignment="1" applyProtection="1"/>
    <xf numFmtId="0" fontId="0" fillId="4" borderId="1" xfId="0" applyFill="1" applyBorder="1"/>
    <xf numFmtId="0" fontId="0" fillId="5" borderId="1" xfId="0" applyFill="1" applyBorder="1" applyAlignment="1">
      <alignment horizontal="center" textRotation="45"/>
    </xf>
    <xf numFmtId="0" fontId="0" fillId="4" borderId="1" xfId="0" applyFill="1" applyBorder="1" applyAlignment="1">
      <alignment textRotation="45"/>
    </xf>
    <xf numFmtId="0" fontId="0" fillId="4" borderId="1" xfId="0" applyFill="1" applyBorder="1" applyAlignment="1">
      <alignment horizontal="right"/>
    </xf>
    <xf numFmtId="0" fontId="0" fillId="0" borderId="0" xfId="0" applyFont="1" applyAlignment="1">
      <alignment vertical="top" wrapText="1"/>
    </xf>
    <xf numFmtId="0" fontId="0" fillId="0" borderId="0" xfId="0" applyFont="1" applyAlignment="1">
      <alignment wrapText="1"/>
    </xf>
    <xf numFmtId="0" fontId="8" fillId="0" borderId="0" xfId="0" applyFont="1"/>
    <xf numFmtId="49" fontId="8" fillId="0" borderId="0" xfId="0" applyNumberFormat="1" applyFont="1"/>
    <xf numFmtId="14" fontId="8" fillId="0" borderId="0" xfId="0" applyNumberFormat="1" applyFont="1"/>
    <xf numFmtId="0" fontId="0" fillId="0" borderId="0" xfId="0" applyAlignment="1"/>
    <xf numFmtId="0" fontId="0" fillId="6" borderId="1" xfId="0" applyFill="1" applyBorder="1" applyAlignment="1">
      <alignment horizontal="right"/>
    </xf>
    <xf numFmtId="0" fontId="0" fillId="7" borderId="1" xfId="0" applyFill="1" applyBorder="1"/>
    <xf numFmtId="0" fontId="0" fillId="4" borderId="1" xfId="0" applyFill="1" applyBorder="1" applyAlignment="1">
      <alignment horizontal="center"/>
    </xf>
    <xf numFmtId="0" fontId="9" fillId="7" borderId="0" xfId="0" applyFont="1" applyFill="1"/>
    <xf numFmtId="14" fontId="9" fillId="7" borderId="0" xfId="0" applyNumberFormat="1" applyFont="1" applyFill="1"/>
    <xf numFmtId="0" fontId="10" fillId="0" borderId="0" xfId="0" applyFont="1"/>
    <xf numFmtId="0" fontId="0" fillId="0" borderId="0" xfId="0" applyAlignment="1">
      <alignment horizontal="left" indent="2"/>
    </xf>
    <xf numFmtId="0" fontId="0" fillId="8" borderId="1" xfId="0" applyFill="1" applyBorder="1" applyAlignment="1">
      <alignment horizontal="center" textRotation="45"/>
    </xf>
    <xf numFmtId="0" fontId="0" fillId="9" borderId="2" xfId="0" applyFill="1" applyBorder="1" applyAlignment="1">
      <alignment horizontal="center" textRotation="45"/>
    </xf>
    <xf numFmtId="0" fontId="0" fillId="10" borderId="2" xfId="0" applyFill="1" applyBorder="1" applyAlignment="1">
      <alignment horizontal="center" textRotation="45"/>
    </xf>
    <xf numFmtId="0" fontId="0" fillId="11" borderId="2" xfId="0" applyFill="1" applyBorder="1" applyAlignment="1">
      <alignment horizontal="center" textRotation="45"/>
    </xf>
    <xf numFmtId="0" fontId="0" fillId="0" borderId="2" xfId="0" applyBorder="1"/>
    <xf numFmtId="0" fontId="0" fillId="0" borderId="3" xfId="0" applyBorder="1"/>
    <xf numFmtId="0" fontId="0" fillId="12" borderId="2" xfId="0" applyFill="1" applyBorder="1" applyAlignment="1">
      <alignment horizontal="center" textRotation="45"/>
    </xf>
    <xf numFmtId="0" fontId="0" fillId="13" borderId="2" xfId="0" applyFill="1" applyBorder="1" applyAlignment="1">
      <alignment horizontal="center" textRotation="45"/>
    </xf>
    <xf numFmtId="0" fontId="0" fillId="14" borderId="2" xfId="0" applyFill="1" applyBorder="1" applyAlignment="1">
      <alignment textRotation="45"/>
    </xf>
    <xf numFmtId="0" fontId="0" fillId="9" borderId="2" xfId="0" applyFill="1" applyBorder="1" applyAlignment="1">
      <alignment textRotation="45"/>
    </xf>
    <xf numFmtId="0" fontId="0" fillId="4" borderId="2" xfId="0" applyFill="1" applyBorder="1" applyAlignment="1">
      <alignment textRotation="45"/>
    </xf>
    <xf numFmtId="0" fontId="0" fillId="4" borderId="2" xfId="0" applyFill="1" applyBorder="1" applyAlignment="1">
      <alignment horizontal="center" textRotation="45"/>
    </xf>
    <xf numFmtId="0" fontId="0" fillId="11" borderId="2" xfId="0" applyFill="1" applyBorder="1" applyAlignment="1">
      <alignment textRotation="45"/>
    </xf>
    <xf numFmtId="0" fontId="0" fillId="15" borderId="2" xfId="0" applyFill="1" applyBorder="1" applyAlignment="1">
      <alignment horizontal="center" textRotation="45"/>
    </xf>
    <xf numFmtId="0" fontId="0" fillId="3" borderId="2" xfId="0" applyFill="1" applyBorder="1" applyAlignment="1">
      <alignment horizontal="center" textRotation="45"/>
    </xf>
    <xf numFmtId="0" fontId="0" fillId="14" borderId="2" xfId="0" applyFill="1" applyBorder="1" applyAlignment="1">
      <alignment horizontal="center" textRotation="45"/>
    </xf>
    <xf numFmtId="0" fontId="0" fillId="16" borderId="2" xfId="0" applyFill="1" applyBorder="1" applyAlignment="1">
      <alignment horizontal="center" textRotation="45"/>
    </xf>
    <xf numFmtId="0" fontId="0" fillId="17" borderId="2" xfId="0" applyFill="1" applyBorder="1" applyAlignment="1">
      <alignment horizontal="center" textRotation="45"/>
    </xf>
    <xf numFmtId="0" fontId="0" fillId="18" borderId="2" xfId="0" applyFill="1" applyBorder="1" applyAlignment="1">
      <alignment horizontal="center" textRotation="45"/>
    </xf>
    <xf numFmtId="0" fontId="0" fillId="19" borderId="2" xfId="0" applyFill="1" applyBorder="1" applyAlignment="1">
      <alignment horizontal="center" textRotation="45"/>
    </xf>
    <xf numFmtId="0" fontId="0" fillId="0" borderId="4" xfId="0" applyBorder="1" applyAlignment="1">
      <alignment textRotation="45"/>
    </xf>
    <xf numFmtId="0" fontId="11" fillId="0" borderId="5" xfId="0" applyFont="1" applyBorder="1"/>
    <xf numFmtId="0" fontId="0" fillId="8" borderId="6" xfId="0" applyFont="1" applyFill="1" applyBorder="1"/>
    <xf numFmtId="0" fontId="0" fillId="8" borderId="7" xfId="0" applyFill="1" applyBorder="1"/>
    <xf numFmtId="0" fontId="0" fillId="8" borderId="8" xfId="0" applyFill="1" applyBorder="1"/>
    <xf numFmtId="0" fontId="0" fillId="8" borderId="9" xfId="0" applyFill="1" applyBorder="1"/>
    <xf numFmtId="0" fontId="0" fillId="8" borderId="0" xfId="0" applyFill="1" applyBorder="1"/>
    <xf numFmtId="0" fontId="0" fillId="8" borderId="10" xfId="0" applyFill="1" applyBorder="1"/>
    <xf numFmtId="0" fontId="0" fillId="8" borderId="11" xfId="0" applyFill="1" applyBorder="1"/>
    <xf numFmtId="0" fontId="0" fillId="8" borderId="12" xfId="0" applyFill="1" applyBorder="1"/>
    <xf numFmtId="0" fontId="12" fillId="0" borderId="0" xfId="0" applyFont="1"/>
    <xf numFmtId="0" fontId="0" fillId="8" borderId="13" xfId="0" quotePrefix="1" applyFill="1" applyBorder="1"/>
    <xf numFmtId="0" fontId="13" fillId="0" borderId="0" xfId="0" applyFont="1" applyAlignment="1">
      <alignment horizontal="left" indent="9"/>
    </xf>
    <xf numFmtId="0" fontId="13" fillId="0" borderId="0" xfId="0" applyFont="1" applyAlignment="1">
      <alignment horizontal="left"/>
    </xf>
    <xf numFmtId="0" fontId="0" fillId="20" borderId="1" xfId="0" applyFill="1" applyBorder="1" applyAlignment="1">
      <alignment horizontal="center"/>
    </xf>
    <xf numFmtId="0" fontId="0" fillId="21" borderId="1" xfId="0" applyFill="1" applyBorder="1"/>
    <xf numFmtId="0" fontId="0" fillId="21" borderId="1" xfId="0" applyFont="1" applyFill="1" applyBorder="1" applyAlignment="1">
      <alignment horizontal="center"/>
    </xf>
    <xf numFmtId="0" fontId="0" fillId="21" borderId="1" xfId="0" applyFill="1" applyBorder="1" applyAlignment="1" applyProtection="1">
      <alignment horizontal="center"/>
    </xf>
    <xf numFmtId="0" fontId="0" fillId="21" borderId="1" xfId="0" applyFill="1" applyBorder="1" applyAlignment="1">
      <alignment horizontal="right"/>
    </xf>
    <xf numFmtId="0" fontId="0" fillId="22" borderId="1" xfId="0" applyFont="1" applyFill="1" applyBorder="1" applyAlignment="1">
      <alignment horizontal="center"/>
    </xf>
    <xf numFmtId="0" fontId="0" fillId="22" borderId="1" xfId="0" applyFill="1" applyBorder="1" applyAlignment="1" applyProtection="1">
      <alignment horizontal="center"/>
    </xf>
    <xf numFmtId="0" fontId="0" fillId="23" borderId="1" xfId="0" applyFill="1" applyBorder="1"/>
    <xf numFmtId="0" fontId="5" fillId="23" borderId="1" xfId="0" applyFont="1" applyFill="1" applyBorder="1" applyAlignment="1">
      <alignment horizontal="center"/>
    </xf>
    <xf numFmtId="0" fontId="0" fillId="23" borderId="1" xfId="0" applyFill="1" applyBorder="1" applyAlignment="1" applyProtection="1">
      <alignment horizontal="center"/>
    </xf>
    <xf numFmtId="0" fontId="0" fillId="23" borderId="1" xfId="0" applyFill="1" applyBorder="1" applyAlignment="1">
      <alignment horizontal="center"/>
    </xf>
    <xf numFmtId="0" fontId="0" fillId="24" borderId="1" xfId="0" applyFill="1" applyBorder="1"/>
    <xf numFmtId="0" fontId="0" fillId="10" borderId="1" xfId="0" applyFill="1" applyBorder="1" applyAlignment="1"/>
    <xf numFmtId="0" fontId="0" fillId="10" borderId="1" xfId="0" applyFill="1" applyBorder="1"/>
    <xf numFmtId="0" fontId="17" fillId="10" borderId="2" xfId="0" applyFont="1" applyFill="1" applyBorder="1"/>
    <xf numFmtId="0" fontId="14" fillId="0" borderId="0" xfId="1" applyFont="1" applyAlignment="1" applyProtection="1">
      <alignment horizontal="left" vertical="top" wrapText="1"/>
    </xf>
    <xf numFmtId="0" fontId="15" fillId="25" borderId="9" xfId="0" applyFont="1" applyFill="1" applyBorder="1" applyAlignment="1">
      <alignment horizontal="right" indent="1"/>
    </xf>
    <xf numFmtId="0" fontId="15" fillId="25" borderId="0" xfId="0" applyFont="1" applyFill="1" applyBorder="1" applyAlignment="1">
      <alignment horizontal="right" indent="1"/>
    </xf>
    <xf numFmtId="0" fontId="15" fillId="26" borderId="14" xfId="0" applyFont="1" applyFill="1" applyBorder="1" applyAlignment="1">
      <alignment horizontal="right" indent="1"/>
    </xf>
    <xf numFmtId="0" fontId="15" fillId="26" borderId="15" xfId="0" applyFont="1" applyFill="1" applyBorder="1" applyAlignment="1">
      <alignment horizontal="right" indent="1"/>
    </xf>
    <xf numFmtId="0" fontId="15" fillId="26" borderId="16" xfId="0" applyFont="1" applyFill="1" applyBorder="1" applyAlignment="1">
      <alignment horizontal="right" indent="1"/>
    </xf>
    <xf numFmtId="0" fontId="15" fillId="27" borderId="14" xfId="0" applyFont="1" applyFill="1" applyBorder="1" applyAlignment="1">
      <alignment horizontal="right" indent="1"/>
    </xf>
    <xf numFmtId="0" fontId="15" fillId="27" borderId="15" xfId="0" applyFont="1" applyFill="1" applyBorder="1" applyAlignment="1">
      <alignment horizontal="right" indent="1"/>
    </xf>
    <xf numFmtId="0" fontId="15" fillId="27" borderId="16" xfId="0" applyFont="1" applyFill="1" applyBorder="1" applyAlignment="1">
      <alignment horizontal="right" indent="1"/>
    </xf>
    <xf numFmtId="0" fontId="15" fillId="28" borderId="14" xfId="0" applyFont="1" applyFill="1" applyBorder="1" applyAlignment="1">
      <alignment horizontal="right" indent="1"/>
    </xf>
    <xf numFmtId="0" fontId="15" fillId="28" borderId="15" xfId="0" applyFont="1" applyFill="1" applyBorder="1" applyAlignment="1">
      <alignment horizontal="right" indent="1"/>
    </xf>
    <xf numFmtId="0" fontId="15" fillId="28" borderId="16" xfId="0" applyFont="1" applyFill="1" applyBorder="1" applyAlignment="1">
      <alignment horizontal="right" indent="1"/>
    </xf>
    <xf numFmtId="0" fontId="15" fillId="29" borderId="14" xfId="0" applyFont="1" applyFill="1" applyBorder="1" applyAlignment="1">
      <alignment horizontal="right" indent="1"/>
    </xf>
    <xf numFmtId="0" fontId="15" fillId="29" borderId="15" xfId="0" applyFont="1" applyFill="1" applyBorder="1" applyAlignment="1">
      <alignment horizontal="right" indent="1"/>
    </xf>
    <xf numFmtId="0" fontId="15" fillId="29" borderId="16" xfId="0" applyFont="1" applyFill="1" applyBorder="1" applyAlignment="1">
      <alignment horizontal="right" indent="1"/>
    </xf>
    <xf numFmtId="0" fontId="16" fillId="30" borderId="14" xfId="0" applyFont="1" applyFill="1" applyBorder="1" applyAlignment="1">
      <alignment horizontal="right" indent="1"/>
    </xf>
    <xf numFmtId="0" fontId="16" fillId="30" borderId="15" xfId="0" applyFont="1" applyFill="1" applyBorder="1" applyAlignment="1">
      <alignment horizontal="right" indent="1"/>
    </xf>
    <xf numFmtId="0" fontId="16" fillId="30" borderId="16" xfId="0" applyFont="1" applyFill="1" applyBorder="1" applyAlignment="1">
      <alignment horizontal="right" indent="1"/>
    </xf>
    <xf numFmtId="0" fontId="15" fillId="31" borderId="14" xfId="0" applyFont="1" applyFill="1" applyBorder="1" applyAlignment="1">
      <alignment horizontal="right" indent="1"/>
    </xf>
    <xf numFmtId="0" fontId="15" fillId="31" borderId="15" xfId="0" applyFont="1" applyFill="1" applyBorder="1" applyAlignment="1">
      <alignment horizontal="right" indent="1"/>
    </xf>
    <xf numFmtId="0" fontId="15" fillId="31" borderId="7" xfId="0" applyFont="1" applyFill="1" applyBorder="1" applyAlignment="1">
      <alignment horizontal="right" indent="1"/>
    </xf>
    <xf numFmtId="0" fontId="15" fillId="31" borderId="16" xfId="0" applyFont="1" applyFill="1" applyBorder="1" applyAlignment="1">
      <alignment horizontal="right" indent="1"/>
    </xf>
  </cellXfs>
  <cellStyles count="7">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1" builtinId="8"/>
    <cellStyle name="Normal" xfId="0" builtinId="0"/>
  </cellStyles>
  <dxfs count="14">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
      <font>
        <b/>
        <i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4" Type="http://schemas.openxmlformats.org/officeDocument/2006/relationships/hyperlink" Target="http://www.scouting.org/filestore/Outdoor%20Program/pdf/430-509_WB.pd" TargetMode="External"/><Relationship Id="rId5" Type="http://schemas.openxmlformats.org/officeDocument/2006/relationships/image" Target="../media/image4.png"/><Relationship Id="rId6" Type="http://schemas.openxmlformats.org/officeDocument/2006/relationships/image" Target="../media/image5.jpeg"/><Relationship Id="rId7" Type="http://schemas.openxmlformats.org/officeDocument/2006/relationships/hyperlink" Target="http://www.scoutstuff.org/catalogsearch/result/?q=national+medal+for+outdoor+achievemen" TargetMode="External"/><Relationship Id="rId8" Type="http://schemas.openxmlformats.org/officeDocument/2006/relationships/image" Target="../media/image6.png"/><Relationship Id="rId9" Type="http://schemas.openxmlformats.org/officeDocument/2006/relationships/hyperlink" Target="http://www.scouting.org/filestore/Outdoor%20Program/pdf/430-041_WB.pd" TargetMode="External"/><Relationship Id="rId1" Type="http://schemas.openxmlformats.org/officeDocument/2006/relationships/image" Target="../media/image1.png"/><Relationship Id="rId2"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2.jpe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56</xdr:row>
      <xdr:rowOff>9525</xdr:rowOff>
    </xdr:from>
    <xdr:to>
      <xdr:col>0</xdr:col>
      <xdr:colOff>2933700</xdr:colOff>
      <xdr:row>73</xdr:row>
      <xdr:rowOff>9525</xdr:rowOff>
    </xdr:to>
    <xdr:pic>
      <xdr:nvPicPr>
        <xdr:cNvPr id="1025" name="Picture 3">
          <a:extLst>
            <a:ext uri="{FF2B5EF4-FFF2-40B4-BE49-F238E27FC236}">
              <a16:creationId xmlns="" xmlns:a16="http://schemas.microsoft.com/office/drawing/2014/main" id="{3CD205D2-8B37-425D-837A-5F954BE793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0677525"/>
          <a:ext cx="28575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75</xdr:row>
      <xdr:rowOff>104775</xdr:rowOff>
    </xdr:from>
    <xdr:to>
      <xdr:col>0</xdr:col>
      <xdr:colOff>1295400</xdr:colOff>
      <xdr:row>82</xdr:row>
      <xdr:rowOff>123825</xdr:rowOff>
    </xdr:to>
    <xdr:pic>
      <xdr:nvPicPr>
        <xdr:cNvPr id="1026" name="Picture 1" descr="//www.scouting.org/filestore/jpg/goldaward.jpg?w=100&amp;h=100&amp;as=1">
          <a:extLst>
            <a:ext uri="{FF2B5EF4-FFF2-40B4-BE49-F238E27FC236}">
              <a16:creationId xmlns="" xmlns:a16="http://schemas.microsoft.com/office/drawing/2014/main" id="{7A0D5880-8541-4D9E-83A6-F4CBDCFCFE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4392275"/>
          <a:ext cx="12668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1609725</xdr:colOff>
      <xdr:row>75</xdr:row>
      <xdr:rowOff>104775</xdr:rowOff>
    </xdr:from>
    <xdr:to>
      <xdr:col>0</xdr:col>
      <xdr:colOff>2886075</xdr:colOff>
      <xdr:row>82</xdr:row>
      <xdr:rowOff>123825</xdr:rowOff>
    </xdr:to>
    <xdr:pic>
      <xdr:nvPicPr>
        <xdr:cNvPr id="1027" name="Picture 2" descr="//www.scouting.org/filestore/jpg/silveraward.jpg?w=100&amp;h=100&amp;as=1">
          <a:extLst>
            <a:ext uri="{FF2B5EF4-FFF2-40B4-BE49-F238E27FC236}">
              <a16:creationId xmlns="" xmlns:a16="http://schemas.microsoft.com/office/drawing/2014/main" id="{8A477777-3CF5-4D69-8B6F-DD96FC9835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09725" y="14392275"/>
          <a:ext cx="12763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71</xdr:row>
      <xdr:rowOff>0</xdr:rowOff>
    </xdr:from>
    <xdr:to>
      <xdr:col>0</xdr:col>
      <xdr:colOff>200025</xdr:colOff>
      <xdr:row>72</xdr:row>
      <xdr:rowOff>28575</xdr:rowOff>
    </xdr:to>
    <xdr:pic>
      <xdr:nvPicPr>
        <xdr:cNvPr id="1028" name="Picture 5" descr="//www.scouting.org/filestore/global/link-PDF.gif">
          <a:hlinkClick xmlns:r="http://schemas.openxmlformats.org/officeDocument/2006/relationships" r:id="rId4" tgtFrame="_blank"/>
          <a:extLst>
            <a:ext uri="{FF2B5EF4-FFF2-40B4-BE49-F238E27FC236}">
              <a16:creationId xmlns="" xmlns:a16="http://schemas.microsoft.com/office/drawing/2014/main" id="{1F443FC3-464E-403F-A18E-9662FA69149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3525500"/>
          <a:ext cx="2000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3924300</xdr:colOff>
      <xdr:row>62</xdr:row>
      <xdr:rowOff>66675</xdr:rowOff>
    </xdr:from>
    <xdr:to>
      <xdr:col>0</xdr:col>
      <xdr:colOff>6781800</xdr:colOff>
      <xdr:row>78</xdr:row>
      <xdr:rowOff>76200</xdr:rowOff>
    </xdr:to>
    <xdr:pic>
      <xdr:nvPicPr>
        <xdr:cNvPr id="1029" name="Picture 6" descr="//www.scouting.org/filestore/jpg/medaloutdoor.jpeg">
          <a:extLst>
            <a:ext uri="{FF2B5EF4-FFF2-40B4-BE49-F238E27FC236}">
              <a16:creationId xmlns="" xmlns:a16="http://schemas.microsoft.com/office/drawing/2014/main" id="{AFFC80F5-856F-4CD7-ABB9-15232C2F5A3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24300" y="11877675"/>
          <a:ext cx="2857500" cy="305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84</xdr:row>
      <xdr:rowOff>0</xdr:rowOff>
    </xdr:from>
    <xdr:to>
      <xdr:col>2</xdr:col>
      <xdr:colOff>180975</xdr:colOff>
      <xdr:row>85</xdr:row>
      <xdr:rowOff>28575</xdr:rowOff>
    </xdr:to>
    <xdr:pic>
      <xdr:nvPicPr>
        <xdr:cNvPr id="1030" name="Picture 7" descr="//www.scouting.org/filestore/global/link-html.gif">
          <a:hlinkClick xmlns:r="http://schemas.openxmlformats.org/officeDocument/2006/relationships" r:id="rId7"/>
          <a:extLst>
            <a:ext uri="{FF2B5EF4-FFF2-40B4-BE49-F238E27FC236}">
              <a16:creationId xmlns="" xmlns:a16="http://schemas.microsoft.com/office/drawing/2014/main" id="{497FECD3-7D65-423E-AFA4-1C8D4F146DB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34325" y="16002000"/>
          <a:ext cx="1809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86</xdr:row>
      <xdr:rowOff>0</xdr:rowOff>
    </xdr:from>
    <xdr:to>
      <xdr:col>0</xdr:col>
      <xdr:colOff>200025</xdr:colOff>
      <xdr:row>87</xdr:row>
      <xdr:rowOff>28575</xdr:rowOff>
    </xdr:to>
    <xdr:pic>
      <xdr:nvPicPr>
        <xdr:cNvPr id="1031" name="Picture 8" descr="//www.scouting.org/filestore/global/link-PDF.gif">
          <a:hlinkClick xmlns:r="http://schemas.openxmlformats.org/officeDocument/2006/relationships" r:id="rId9" tgtFrame="_blank"/>
          <a:extLst>
            <a:ext uri="{FF2B5EF4-FFF2-40B4-BE49-F238E27FC236}">
              <a16:creationId xmlns="" xmlns:a16="http://schemas.microsoft.com/office/drawing/2014/main" id="{29CA85B2-0609-439F-88AB-86FC0E679F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6383000"/>
          <a:ext cx="2000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1981200</xdr:colOff>
      <xdr:row>18</xdr:row>
      <xdr:rowOff>47625</xdr:rowOff>
    </xdr:from>
    <xdr:to>
      <xdr:col>4</xdr:col>
      <xdr:colOff>19050</xdr:colOff>
      <xdr:row>25</xdr:row>
      <xdr:rowOff>85725</xdr:rowOff>
    </xdr:to>
    <xdr:pic>
      <xdr:nvPicPr>
        <xdr:cNvPr id="2049" name="Picture 8" descr="silveraward.jpg">
          <a:extLst>
            <a:ext uri="{FF2B5EF4-FFF2-40B4-BE49-F238E27FC236}">
              <a16:creationId xmlns="" xmlns:a16="http://schemas.microsoft.com/office/drawing/2014/main" id="{68B38F60-A616-418C-A6A3-DAE833435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900" y="3476625"/>
          <a:ext cx="13335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18</xdr:row>
      <xdr:rowOff>9525</xdr:rowOff>
    </xdr:from>
    <xdr:to>
      <xdr:col>6</xdr:col>
      <xdr:colOff>161925</xdr:colOff>
      <xdr:row>25</xdr:row>
      <xdr:rowOff>47625</xdr:rowOff>
    </xdr:to>
    <xdr:pic>
      <xdr:nvPicPr>
        <xdr:cNvPr id="2050" name="Picture 9" descr="goldaward.jpg">
          <a:extLst>
            <a:ext uri="{FF2B5EF4-FFF2-40B4-BE49-F238E27FC236}">
              <a16:creationId xmlns="" xmlns:a16="http://schemas.microsoft.com/office/drawing/2014/main" id="{2563E185-7AF9-48E8-A098-D3109A76E8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8875" y="3438525"/>
          <a:ext cx="13335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2257425</xdr:colOff>
      <xdr:row>0</xdr:row>
      <xdr:rowOff>0</xdr:rowOff>
    </xdr:from>
    <xdr:to>
      <xdr:col>6</xdr:col>
      <xdr:colOff>9525</xdr:colOff>
      <xdr:row>16</xdr:row>
      <xdr:rowOff>171450</xdr:rowOff>
    </xdr:to>
    <xdr:pic>
      <xdr:nvPicPr>
        <xdr:cNvPr id="2051" name="Picture 2">
          <a:extLst>
            <a:ext uri="{FF2B5EF4-FFF2-40B4-BE49-F238E27FC236}">
              <a16:creationId xmlns="" xmlns:a16="http://schemas.microsoft.com/office/drawing/2014/main" id="{2F7A99BB-A3DB-49C1-A1A1-5E196182EA3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0" y="0"/>
          <a:ext cx="2371725"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couting.org/filestore/Outdoor%20Program/pdf/430-509_WB.pd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alan.ritter@bausch.com" TargetMode="External"/><Relationship Id="rId2" Type="http://schemas.openxmlformats.org/officeDocument/2006/relationships/hyperlink" Target="mailto:davehome@ebertland.net" TargetMode="External"/><Relationship Id="rId3" Type="http://schemas.openxmlformats.org/officeDocument/2006/relationships/hyperlink" Target="mailto:jmcnamara@comcast.net" TargetMode="Externa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topLeftCell="A10" zoomScale="150" zoomScaleNormal="150" zoomScalePageLayoutView="150" workbookViewId="0">
      <selection activeCell="A25" sqref="A25"/>
    </sheetView>
  </sheetViews>
  <sheetFormatPr baseColWidth="10" defaultColWidth="8.83203125" defaultRowHeight="14" x14ac:dyDescent="0"/>
  <cols>
    <col min="1" max="1" width="110.1640625" style="7" customWidth="1"/>
    <col min="2" max="2" width="8.83203125" style="7"/>
    <col min="3" max="3" width="39.33203125" style="7" bestFit="1" customWidth="1"/>
    <col min="4" max="4" width="12.5" style="7" bestFit="1" customWidth="1"/>
    <col min="5" max="16384" width="8.83203125" style="7"/>
  </cols>
  <sheetData>
    <row r="1" spans="1:6">
      <c r="A1" s="11" t="s">
        <v>130</v>
      </c>
    </row>
    <row r="2" spans="1:6">
      <c r="A2" s="11"/>
    </row>
    <row r="3" spans="1:6" s="20" customFormat="1">
      <c r="A3" s="8" t="s">
        <v>99</v>
      </c>
      <c r="B3" s="8"/>
      <c r="C3" s="8"/>
    </row>
    <row r="4" spans="1:6" s="20" customFormat="1">
      <c r="A4" s="8" t="s">
        <v>36</v>
      </c>
      <c r="B4" s="8"/>
      <c r="C4" s="8"/>
    </row>
    <row r="5" spans="1:6" s="20" customFormat="1">
      <c r="A5" s="8"/>
      <c r="B5" s="8"/>
      <c r="C5" s="8"/>
    </row>
    <row r="6" spans="1:6" s="20" customFormat="1">
      <c r="A6" s="9" t="s">
        <v>131</v>
      </c>
      <c r="B6" s="8"/>
      <c r="C6" s="8"/>
    </row>
    <row r="7" spans="1:6" s="20" customFormat="1">
      <c r="A7" s="8" t="s">
        <v>132</v>
      </c>
      <c r="B7" s="8"/>
      <c r="C7" s="8"/>
      <c r="F7" s="9"/>
    </row>
    <row r="8" spans="1:6" s="20" customFormat="1">
      <c r="A8" s="8" t="s">
        <v>100</v>
      </c>
      <c r="B8" s="8"/>
      <c r="C8" s="8"/>
      <c r="F8" s="8"/>
    </row>
    <row r="9" spans="1:6" s="20" customFormat="1">
      <c r="A9" s="8" t="s">
        <v>133</v>
      </c>
      <c r="B9" s="8"/>
      <c r="C9" s="8"/>
      <c r="F9" s="8"/>
    </row>
    <row r="10" spans="1:6" s="20" customFormat="1">
      <c r="A10" s="8" t="s">
        <v>101</v>
      </c>
      <c r="B10" s="8"/>
      <c r="C10" s="8"/>
    </row>
    <row r="11" spans="1:6" s="20" customFormat="1">
      <c r="A11" s="8" t="s">
        <v>102</v>
      </c>
      <c r="B11" s="8"/>
      <c r="C11" s="8"/>
    </row>
    <row r="12" spans="1:6" s="20" customFormat="1">
      <c r="A12" s="8"/>
      <c r="B12" s="8"/>
      <c r="C12" s="8"/>
    </row>
    <row r="13" spans="1:6" s="20" customFormat="1">
      <c r="A13" s="9" t="s">
        <v>134</v>
      </c>
      <c r="B13" s="8"/>
      <c r="C13" s="8"/>
    </row>
    <row r="14" spans="1:6" s="20" customFormat="1">
      <c r="A14" s="8" t="s">
        <v>135</v>
      </c>
      <c r="B14" s="8"/>
      <c r="C14" s="8"/>
      <c r="D14" s="21"/>
    </row>
    <row r="15" spans="1:6" s="20" customFormat="1">
      <c r="A15" s="8" t="s">
        <v>136</v>
      </c>
      <c r="B15" s="8"/>
      <c r="C15" s="8"/>
      <c r="D15" s="21"/>
    </row>
    <row r="16" spans="1:6" s="20" customFormat="1">
      <c r="A16" s="8" t="s">
        <v>103</v>
      </c>
      <c r="B16" s="8"/>
      <c r="C16" s="8"/>
      <c r="D16" s="21"/>
    </row>
    <row r="17" spans="1:4" s="20" customFormat="1">
      <c r="A17" s="8" t="s">
        <v>104</v>
      </c>
      <c r="B17" s="8"/>
      <c r="C17" s="8"/>
      <c r="D17" s="21"/>
    </row>
    <row r="18" spans="1:4" s="20" customFormat="1">
      <c r="A18" s="8" t="s">
        <v>105</v>
      </c>
      <c r="B18" s="8"/>
      <c r="C18" s="8"/>
      <c r="D18" s="21"/>
    </row>
    <row r="19" spans="1:4" s="20" customFormat="1">
      <c r="A19" s="8" t="s">
        <v>106</v>
      </c>
      <c r="B19" s="8"/>
      <c r="C19" s="8"/>
      <c r="D19" s="21"/>
    </row>
    <row r="20" spans="1:4" s="20" customFormat="1">
      <c r="A20" s="8"/>
      <c r="B20" s="8"/>
      <c r="C20" s="8"/>
      <c r="D20" s="21"/>
    </row>
    <row r="21" spans="1:4" s="20" customFormat="1">
      <c r="A21" s="9" t="s">
        <v>137</v>
      </c>
      <c r="B21" s="8"/>
      <c r="C21" s="8"/>
      <c r="D21" s="21"/>
    </row>
    <row r="22" spans="1:4" s="20" customFormat="1">
      <c r="A22" s="8" t="s">
        <v>138</v>
      </c>
      <c r="B22" s="8"/>
      <c r="C22" s="8"/>
      <c r="D22" s="21"/>
    </row>
    <row r="23" spans="1:4" s="20" customFormat="1">
      <c r="A23" s="8" t="s">
        <v>139</v>
      </c>
      <c r="B23" s="8"/>
      <c r="C23" s="8"/>
    </row>
    <row r="24" spans="1:4" s="20" customFormat="1">
      <c r="A24" s="8" t="s">
        <v>107</v>
      </c>
      <c r="B24" s="8"/>
      <c r="C24" s="8"/>
    </row>
    <row r="25" spans="1:4" s="20" customFormat="1">
      <c r="A25" s="8" t="s">
        <v>108</v>
      </c>
      <c r="B25" s="8"/>
      <c r="C25" s="8"/>
    </row>
    <row r="26" spans="1:4" s="20" customFormat="1">
      <c r="A26" s="8" t="s">
        <v>109</v>
      </c>
      <c r="B26" s="8"/>
      <c r="C26" s="8"/>
    </row>
    <row r="27" spans="1:4" s="20" customFormat="1">
      <c r="A27" s="8" t="s">
        <v>110</v>
      </c>
      <c r="B27" s="8"/>
      <c r="C27" s="8"/>
    </row>
    <row r="28" spans="1:4" s="20" customFormat="1">
      <c r="A28" s="8"/>
      <c r="B28" s="8"/>
      <c r="C28" s="8"/>
    </row>
    <row r="29" spans="1:4" s="20" customFormat="1">
      <c r="A29" s="9" t="s">
        <v>140</v>
      </c>
      <c r="B29" s="8"/>
      <c r="C29" s="8"/>
    </row>
    <row r="30" spans="1:4" s="20" customFormat="1">
      <c r="A30" s="8" t="s">
        <v>138</v>
      </c>
      <c r="B30" s="8"/>
      <c r="C30" s="8"/>
    </row>
    <row r="31" spans="1:4" s="20" customFormat="1">
      <c r="A31" s="8" t="s">
        <v>111</v>
      </c>
      <c r="B31" s="8"/>
      <c r="C31" s="8"/>
    </row>
    <row r="32" spans="1:4" s="20" customFormat="1">
      <c r="A32" s="8" t="s">
        <v>112</v>
      </c>
      <c r="B32" s="8"/>
      <c r="C32" s="8"/>
    </row>
    <row r="33" spans="1:3" s="20" customFormat="1">
      <c r="A33" s="8" t="s">
        <v>141</v>
      </c>
      <c r="B33" s="8"/>
      <c r="C33" s="8"/>
    </row>
    <row r="34" spans="1:3" s="20" customFormat="1">
      <c r="A34" s="8" t="s">
        <v>113</v>
      </c>
      <c r="B34" s="8"/>
      <c r="C34" s="8"/>
    </row>
    <row r="35" spans="1:3" s="20" customFormat="1">
      <c r="A35" s="8" t="s">
        <v>114</v>
      </c>
      <c r="B35" s="8"/>
      <c r="C35" s="8"/>
    </row>
    <row r="36" spans="1:3" s="20" customFormat="1">
      <c r="A36" s="8" t="s">
        <v>115</v>
      </c>
      <c r="B36" s="8"/>
      <c r="C36" s="8"/>
    </row>
    <row r="37" spans="1:3" s="20" customFormat="1">
      <c r="A37" s="8" t="s">
        <v>116</v>
      </c>
      <c r="B37" s="8"/>
      <c r="C37" s="8"/>
    </row>
    <row r="38" spans="1:3" s="20" customFormat="1">
      <c r="A38" s="8"/>
      <c r="B38" s="8"/>
      <c r="C38" s="8"/>
    </row>
    <row r="39" spans="1:3" s="20" customFormat="1">
      <c r="A39" s="9" t="s">
        <v>142</v>
      </c>
      <c r="B39" s="8"/>
      <c r="C39" s="8"/>
    </row>
    <row r="40" spans="1:3" s="20" customFormat="1">
      <c r="A40" s="8" t="s">
        <v>138</v>
      </c>
      <c r="B40" s="8"/>
      <c r="C40" s="8"/>
    </row>
    <row r="41" spans="1:3" s="20" customFormat="1">
      <c r="A41" s="8" t="s">
        <v>117</v>
      </c>
      <c r="B41" s="8"/>
      <c r="C41" s="8"/>
    </row>
    <row r="42" spans="1:3" s="20" customFormat="1">
      <c r="A42" s="8" t="s">
        <v>118</v>
      </c>
      <c r="B42" s="8"/>
      <c r="C42" s="8"/>
    </row>
    <row r="43" spans="1:3" s="8" customFormat="1">
      <c r="A43" s="8" t="s">
        <v>119</v>
      </c>
    </row>
    <row r="44" spans="1:3" s="20" customFormat="1">
      <c r="A44" s="8" t="s">
        <v>120</v>
      </c>
      <c r="B44" s="8"/>
      <c r="C44" s="8"/>
    </row>
    <row r="45" spans="1:3" s="20" customFormat="1">
      <c r="A45" s="8" t="s">
        <v>121</v>
      </c>
      <c r="B45" s="8"/>
      <c r="C45" s="8"/>
    </row>
    <row r="46" spans="1:3" s="20" customFormat="1">
      <c r="A46" s="8" t="s">
        <v>122</v>
      </c>
      <c r="B46" s="8"/>
      <c r="C46" s="8"/>
    </row>
    <row r="47" spans="1:3" s="20" customFormat="1">
      <c r="A47" s="8" t="s">
        <v>123</v>
      </c>
      <c r="B47" s="8"/>
      <c r="C47" s="8"/>
    </row>
    <row r="48" spans="1:3" s="20" customFormat="1">
      <c r="A48" s="8"/>
      <c r="B48" s="8"/>
      <c r="C48" s="8"/>
    </row>
    <row r="49" spans="1:3" s="20" customFormat="1">
      <c r="A49" s="9" t="s">
        <v>143</v>
      </c>
      <c r="B49" s="8"/>
      <c r="C49" s="8"/>
    </row>
    <row r="50" spans="1:3" s="20" customFormat="1">
      <c r="A50" s="8" t="s">
        <v>138</v>
      </c>
      <c r="B50" s="8"/>
      <c r="C50" s="8"/>
    </row>
    <row r="51" spans="1:3" s="20" customFormat="1">
      <c r="A51" s="8" t="s">
        <v>124</v>
      </c>
      <c r="B51" s="8"/>
      <c r="C51" s="8"/>
    </row>
    <row r="52" spans="1:3" s="20" customFormat="1">
      <c r="A52" s="8" t="s">
        <v>125</v>
      </c>
      <c r="B52" s="8"/>
      <c r="C52" s="8"/>
    </row>
    <row r="53" spans="1:3" s="20" customFormat="1">
      <c r="A53" s="8" t="s">
        <v>126</v>
      </c>
      <c r="B53" s="8"/>
      <c r="C53" s="8"/>
    </row>
    <row r="54" spans="1:3" s="20" customFormat="1">
      <c r="A54" s="8" t="s">
        <v>127</v>
      </c>
      <c r="B54" s="8"/>
      <c r="C54" s="8"/>
    </row>
    <row r="55" spans="1:3" s="20" customFormat="1">
      <c r="A55" s="8" t="s">
        <v>128</v>
      </c>
      <c r="B55" s="8"/>
      <c r="C55" s="8"/>
    </row>
    <row r="56" spans="1:3" s="20" customFormat="1">
      <c r="A56" s="8" t="s">
        <v>129</v>
      </c>
      <c r="B56" s="8"/>
      <c r="C56" s="8"/>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5"/>
  <sheetViews>
    <sheetView showGridLines="0" zoomScale="200" zoomScaleNormal="200" zoomScalePageLayoutView="200" workbookViewId="0">
      <selection activeCell="A13" sqref="A13"/>
    </sheetView>
  </sheetViews>
  <sheetFormatPr baseColWidth="10" defaultColWidth="8.83203125" defaultRowHeight="14" x14ac:dyDescent="0"/>
  <cols>
    <col min="1" max="1" width="44" style="8" customWidth="1"/>
    <col min="2" max="2" width="31.6640625" style="8" customWidth="1"/>
    <col min="3" max="16384" width="8.83203125" style="8"/>
  </cols>
  <sheetData>
    <row r="3" spans="1:2">
      <c r="A3" s="9" t="s">
        <v>58</v>
      </c>
      <c r="B3" s="9" t="s">
        <v>59</v>
      </c>
    </row>
    <row r="4" spans="1:2">
      <c r="A4" s="10" t="s">
        <v>43</v>
      </c>
      <c r="B4" s="10" t="s">
        <v>44</v>
      </c>
    </row>
    <row r="5" spans="1:2">
      <c r="A5" s="10" t="s">
        <v>45</v>
      </c>
      <c r="B5" s="10" t="s">
        <v>46</v>
      </c>
    </row>
    <row r="6" spans="1:2">
      <c r="A6" s="10" t="s">
        <v>47</v>
      </c>
      <c r="B6" s="10" t="s">
        <v>48</v>
      </c>
    </row>
    <row r="7" spans="1:2">
      <c r="A7" s="10" t="s">
        <v>49</v>
      </c>
      <c r="B7" s="10" t="s">
        <v>50</v>
      </c>
    </row>
    <row r="8" spans="1:2">
      <c r="A8" s="10" t="s">
        <v>51</v>
      </c>
      <c r="B8" s="10" t="s">
        <v>52</v>
      </c>
    </row>
    <row r="9" spans="1:2">
      <c r="A9" s="10" t="s">
        <v>97</v>
      </c>
      <c r="B9" s="10" t="s">
        <v>98</v>
      </c>
    </row>
    <row r="10" spans="1:2">
      <c r="A10" s="10" t="s">
        <v>53</v>
      </c>
      <c r="B10" s="10" t="s">
        <v>54</v>
      </c>
    </row>
    <row r="11" spans="1:2">
      <c r="A11" s="10" t="s">
        <v>30</v>
      </c>
      <c r="B11" s="10" t="s">
        <v>55</v>
      </c>
    </row>
    <row r="12" spans="1:2">
      <c r="A12" s="10" t="s">
        <v>31</v>
      </c>
      <c r="B12" s="10" t="s">
        <v>56</v>
      </c>
    </row>
    <row r="13" spans="1:2">
      <c r="A13" s="7"/>
      <c r="B13" s="7"/>
    </row>
    <row r="14" spans="1:2">
      <c r="A14" s="7" t="s">
        <v>60</v>
      </c>
      <c r="B14" s="7"/>
    </row>
    <row r="15" spans="1:2">
      <c r="A15" s="82" t="s">
        <v>57</v>
      </c>
      <c r="B15" s="82"/>
    </row>
  </sheetData>
  <mergeCells count="1">
    <mergeCell ref="A15:B15"/>
  </mergeCells>
  <hyperlinks>
    <hyperlink ref="A15" r:id="rId1"/>
  </hyperlinks>
  <pageMargins left="0.7" right="0.7" top="0.75" bottom="0.75" header="0.3" footer="0.3"/>
  <pageSetup orientation="portrait" horizontalDpi="4294967292" verticalDpi="4294967292"/>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L66"/>
  <sheetViews>
    <sheetView showGridLines="0" zoomScale="150" zoomScaleNormal="150" zoomScalePageLayoutView="150" workbookViewId="0">
      <selection activeCell="H21" sqref="H21"/>
    </sheetView>
  </sheetViews>
  <sheetFormatPr baseColWidth="10" defaultColWidth="8.83203125" defaultRowHeight="14" x14ac:dyDescent="0"/>
  <cols>
    <col min="1" max="1" width="26.5" customWidth="1"/>
    <col min="2" max="2" width="10.5" customWidth="1"/>
    <col min="3" max="3" width="11.5" customWidth="1"/>
  </cols>
  <sheetData>
    <row r="1" spans="1:12" ht="21" thickBot="1">
      <c r="A1" s="63" t="s">
        <v>145</v>
      </c>
    </row>
    <row r="2" spans="1:12">
      <c r="A2" s="55" t="s">
        <v>211</v>
      </c>
      <c r="B2" s="56"/>
      <c r="C2" s="56"/>
      <c r="D2" s="56"/>
      <c r="E2" s="56"/>
      <c r="F2" s="56"/>
      <c r="G2" s="56"/>
      <c r="H2" s="56"/>
      <c r="I2" s="56"/>
      <c r="J2" s="56"/>
      <c r="K2" s="56"/>
      <c r="L2" s="57"/>
    </row>
    <row r="3" spans="1:12">
      <c r="A3" s="58" t="s">
        <v>212</v>
      </c>
      <c r="B3" s="59"/>
      <c r="C3" s="59"/>
      <c r="D3" s="59"/>
      <c r="E3" s="59"/>
      <c r="F3" s="59"/>
      <c r="G3" s="59"/>
      <c r="H3" s="59"/>
      <c r="I3" s="59"/>
      <c r="J3" s="59"/>
      <c r="K3" s="59"/>
      <c r="L3" s="60"/>
    </row>
    <row r="4" spans="1:12">
      <c r="A4" s="58" t="s">
        <v>213</v>
      </c>
      <c r="B4" s="59"/>
      <c r="C4" s="59"/>
      <c r="D4" s="59"/>
      <c r="E4" s="59"/>
      <c r="F4" s="59"/>
      <c r="G4" s="59"/>
      <c r="H4" s="59"/>
      <c r="I4" s="59"/>
      <c r="J4" s="59"/>
      <c r="K4" s="59"/>
      <c r="L4" s="60"/>
    </row>
    <row r="5" spans="1:12">
      <c r="A5" s="58" t="s">
        <v>218</v>
      </c>
      <c r="B5" s="59"/>
      <c r="C5" s="59"/>
      <c r="D5" s="59"/>
      <c r="E5" s="59"/>
      <c r="F5" s="59"/>
      <c r="G5" s="59"/>
      <c r="H5" s="59"/>
      <c r="I5" s="59"/>
      <c r="J5" s="59"/>
      <c r="K5" s="59"/>
      <c r="L5" s="60"/>
    </row>
    <row r="6" spans="1:12">
      <c r="A6" s="58" t="s">
        <v>220</v>
      </c>
      <c r="B6" s="59"/>
      <c r="C6" s="59"/>
      <c r="D6" s="59"/>
      <c r="E6" s="59"/>
      <c r="F6" s="59"/>
      <c r="G6" s="59"/>
      <c r="H6" s="59"/>
      <c r="I6" s="59"/>
      <c r="J6" s="59"/>
      <c r="K6" s="59"/>
      <c r="L6" s="60"/>
    </row>
    <row r="7" spans="1:12" ht="15" thickBot="1">
      <c r="A7" s="64" t="s">
        <v>219</v>
      </c>
      <c r="B7" s="61"/>
      <c r="C7" s="61"/>
      <c r="D7" s="61"/>
      <c r="E7" s="61"/>
      <c r="F7" s="61"/>
      <c r="G7" s="61"/>
      <c r="H7" s="61"/>
      <c r="I7" s="61"/>
      <c r="J7" s="61"/>
      <c r="K7" s="61"/>
      <c r="L7" s="62"/>
    </row>
    <row r="9" spans="1:12">
      <c r="A9" t="s">
        <v>242</v>
      </c>
    </row>
    <row r="10" spans="1:12">
      <c r="A10" s="32" t="s">
        <v>227</v>
      </c>
    </row>
    <row r="11" spans="1:12">
      <c r="A11" t="s">
        <v>228</v>
      </c>
    </row>
    <row r="12" spans="1:12">
      <c r="A12" t="s">
        <v>229</v>
      </c>
    </row>
    <row r="13" spans="1:12">
      <c r="A13" t="s">
        <v>230</v>
      </c>
    </row>
    <row r="14" spans="1:12">
      <c r="A14" t="s">
        <v>226</v>
      </c>
    </row>
    <row r="15" spans="1:12">
      <c r="A15" t="s">
        <v>225</v>
      </c>
    </row>
    <row r="16" spans="1:12">
      <c r="A16" t="s">
        <v>224</v>
      </c>
    </row>
    <row r="17" spans="1:9">
      <c r="A17" t="s">
        <v>223</v>
      </c>
    </row>
    <row r="18" spans="1:9">
      <c r="A18" s="65" t="s">
        <v>163</v>
      </c>
      <c r="H18" s="66" t="s">
        <v>168</v>
      </c>
    </row>
    <row r="19" spans="1:9">
      <c r="A19" s="13" t="s">
        <v>39</v>
      </c>
      <c r="H19" s="27">
        <v>10</v>
      </c>
      <c r="I19" t="s">
        <v>164</v>
      </c>
    </row>
    <row r="20" spans="1:9">
      <c r="A20" s="13" t="s">
        <v>38</v>
      </c>
      <c r="H20" s="27">
        <v>5</v>
      </c>
      <c r="I20" t="s">
        <v>164</v>
      </c>
    </row>
    <row r="21" spans="1:9">
      <c r="A21" s="13" t="s">
        <v>40</v>
      </c>
      <c r="H21" s="27">
        <v>5</v>
      </c>
      <c r="I21" t="s">
        <v>164</v>
      </c>
    </row>
    <row r="22" spans="1:9">
      <c r="A22" s="13" t="s">
        <v>41</v>
      </c>
      <c r="H22" s="27">
        <v>5</v>
      </c>
      <c r="I22" t="s">
        <v>164</v>
      </c>
    </row>
    <row r="23" spans="1:9">
      <c r="A23" s="13" t="s">
        <v>42</v>
      </c>
      <c r="H23" s="27">
        <v>5</v>
      </c>
      <c r="I23" t="s">
        <v>164</v>
      </c>
    </row>
    <row r="24" spans="1:9">
      <c r="A24" s="13" t="s">
        <v>37</v>
      </c>
      <c r="H24" s="27">
        <v>5</v>
      </c>
      <c r="I24" t="s">
        <v>164</v>
      </c>
    </row>
    <row r="25" spans="1:9">
      <c r="A25" s="13" t="s">
        <v>151</v>
      </c>
      <c r="H25" s="27">
        <v>5</v>
      </c>
      <c r="I25" t="s">
        <v>164</v>
      </c>
    </row>
    <row r="26" spans="1:9">
      <c r="A26" s="13" t="s">
        <v>152</v>
      </c>
      <c r="H26" s="27">
        <v>5</v>
      </c>
      <c r="I26" t="s">
        <v>164</v>
      </c>
    </row>
    <row r="27" spans="1:9">
      <c r="A27" s="13" t="s">
        <v>153</v>
      </c>
      <c r="H27" s="27">
        <v>5</v>
      </c>
      <c r="I27" t="s">
        <v>164</v>
      </c>
    </row>
    <row r="28" spans="1:9">
      <c r="A28" s="13" t="s">
        <v>154</v>
      </c>
      <c r="H28" s="27">
        <v>9</v>
      </c>
      <c r="I28" t="s">
        <v>164</v>
      </c>
    </row>
    <row r="29" spans="1:9">
      <c r="A29" s="13" t="s">
        <v>155</v>
      </c>
      <c r="H29" s="27">
        <v>5</v>
      </c>
      <c r="I29" t="s">
        <v>164</v>
      </c>
    </row>
    <row r="30" spans="1:9">
      <c r="A30" s="13" t="s">
        <v>156</v>
      </c>
      <c r="H30" s="27">
        <v>5</v>
      </c>
      <c r="I30" t="s">
        <v>164</v>
      </c>
    </row>
    <row r="31" spans="1:9">
      <c r="A31" s="13" t="s">
        <v>174</v>
      </c>
      <c r="H31" s="27">
        <v>5</v>
      </c>
      <c r="I31" t="s">
        <v>167</v>
      </c>
    </row>
    <row r="32" spans="1:9">
      <c r="A32" s="13" t="s">
        <v>165</v>
      </c>
      <c r="H32" s="27">
        <v>12</v>
      </c>
      <c r="I32" t="s">
        <v>167</v>
      </c>
    </row>
    <row r="33" spans="1:9">
      <c r="A33" s="13" t="s">
        <v>166</v>
      </c>
      <c r="H33" s="27">
        <v>15</v>
      </c>
      <c r="I33" t="s">
        <v>167</v>
      </c>
    </row>
    <row r="34" spans="1:9">
      <c r="A34" s="13" t="s">
        <v>160</v>
      </c>
      <c r="H34" s="27">
        <v>1.5</v>
      </c>
      <c r="I34" t="s">
        <v>161</v>
      </c>
    </row>
    <row r="35" spans="1:9">
      <c r="A35" s="13" t="s">
        <v>159</v>
      </c>
      <c r="H35" s="27">
        <v>1</v>
      </c>
      <c r="I35" t="s">
        <v>162</v>
      </c>
    </row>
    <row r="36" spans="1:9">
      <c r="A36" s="13" t="s">
        <v>170</v>
      </c>
      <c r="H36" s="27">
        <v>1.25</v>
      </c>
      <c r="I36" t="s">
        <v>162</v>
      </c>
    </row>
    <row r="37" spans="1:9">
      <c r="A37" s="13" t="s">
        <v>158</v>
      </c>
      <c r="H37" s="27">
        <v>3.5</v>
      </c>
      <c r="I37" t="s">
        <v>162</v>
      </c>
    </row>
    <row r="38" spans="1:9">
      <c r="A38" s="13" t="s">
        <v>169</v>
      </c>
      <c r="H38" s="27">
        <v>7</v>
      </c>
      <c r="I38" t="s">
        <v>162</v>
      </c>
    </row>
    <row r="39" spans="1:9">
      <c r="A39" s="25" t="s">
        <v>222</v>
      </c>
    </row>
    <row r="40" spans="1:9">
      <c r="A40" s="13" t="s">
        <v>186</v>
      </c>
    </row>
    <row r="41" spans="1:9">
      <c r="A41" s="13" t="s">
        <v>184</v>
      </c>
      <c r="H41" s="27">
        <v>150</v>
      </c>
      <c r="I41" t="s">
        <v>183</v>
      </c>
    </row>
    <row r="42" spans="1:9">
      <c r="A42" s="13" t="s">
        <v>185</v>
      </c>
      <c r="H42" s="27">
        <v>68</v>
      </c>
      <c r="I42" t="s">
        <v>183</v>
      </c>
    </row>
    <row r="43" spans="1:9">
      <c r="A43" s="13" t="s">
        <v>188</v>
      </c>
      <c r="H43" s="27">
        <v>3</v>
      </c>
      <c r="I43" t="s">
        <v>183</v>
      </c>
    </row>
    <row r="44" spans="1:9">
      <c r="A44" s="13" t="s">
        <v>192</v>
      </c>
      <c r="H44" s="27">
        <v>26</v>
      </c>
      <c r="I44" t="s">
        <v>183</v>
      </c>
    </row>
    <row r="45" spans="1:9">
      <c r="A45" s="13" t="s">
        <v>193</v>
      </c>
      <c r="H45" s="27">
        <v>1</v>
      </c>
      <c r="I45" t="s">
        <v>183</v>
      </c>
    </row>
    <row r="46" spans="1:9">
      <c r="A46" s="13" t="s">
        <v>199</v>
      </c>
      <c r="H46" s="27">
        <v>25</v>
      </c>
      <c r="I46" t="s">
        <v>183</v>
      </c>
    </row>
    <row r="47" spans="1:9" s="22" customFormat="1" ht="15">
      <c r="A47" s="13" t="s">
        <v>200</v>
      </c>
      <c r="B47" s="23"/>
      <c r="C47" s="24"/>
      <c r="H47" s="27">
        <v>10</v>
      </c>
      <c r="I47" s="31" t="s">
        <v>183</v>
      </c>
    </row>
    <row r="48" spans="1:9" s="22" customFormat="1" ht="15">
      <c r="A48" s="13" t="s">
        <v>198</v>
      </c>
      <c r="B48" s="23"/>
      <c r="C48" s="24"/>
      <c r="H48" s="31"/>
      <c r="I48" s="31"/>
    </row>
    <row r="49" spans="1:9" s="22" customFormat="1" ht="15">
      <c r="A49" s="14" t="s">
        <v>221</v>
      </c>
      <c r="B49" s="23"/>
      <c r="C49" s="24"/>
      <c r="H49" s="31"/>
      <c r="I49" s="31"/>
    </row>
    <row r="50" spans="1:9" s="22" customFormat="1" ht="15">
      <c r="A50" s="13" t="s">
        <v>202</v>
      </c>
      <c r="B50" s="23"/>
      <c r="C50" s="24"/>
      <c r="H50" s="27">
        <v>3.5</v>
      </c>
      <c r="I50" s="31" t="s">
        <v>167</v>
      </c>
    </row>
    <row r="51" spans="1:9" s="22" customFormat="1" ht="15">
      <c r="A51" s="13" t="s">
        <v>203</v>
      </c>
      <c r="B51" s="23"/>
      <c r="C51" s="24"/>
      <c r="H51" s="27">
        <v>0</v>
      </c>
      <c r="I51" s="31" t="s">
        <v>167</v>
      </c>
    </row>
    <row r="52" spans="1:9" s="22" customFormat="1" ht="15">
      <c r="A52" s="13" t="s">
        <v>204</v>
      </c>
      <c r="B52" s="23"/>
      <c r="C52" s="24"/>
      <c r="H52" s="27">
        <v>2</v>
      </c>
      <c r="I52" s="31" t="s">
        <v>167</v>
      </c>
    </row>
    <row r="53" spans="1:9" s="22" customFormat="1" ht="15">
      <c r="A53" s="13" t="s">
        <v>205</v>
      </c>
      <c r="B53" s="23"/>
      <c r="C53" s="24"/>
      <c r="H53" s="27">
        <v>0</v>
      </c>
      <c r="I53" s="31" t="s">
        <v>167</v>
      </c>
    </row>
    <row r="54" spans="1:9" s="22" customFormat="1" ht="15">
      <c r="A54" s="13" t="s">
        <v>206</v>
      </c>
      <c r="B54" s="23"/>
      <c r="C54" s="24"/>
      <c r="H54" s="27">
        <v>3</v>
      </c>
      <c r="I54" s="31" t="s">
        <v>167</v>
      </c>
    </row>
    <row r="55" spans="1:9" s="22" customFormat="1" ht="15">
      <c r="A55" s="13" t="s">
        <v>210</v>
      </c>
      <c r="B55" s="23"/>
      <c r="C55" s="24"/>
      <c r="H55" s="27">
        <v>0</v>
      </c>
      <c r="I55" s="31" t="s">
        <v>167</v>
      </c>
    </row>
    <row r="56" spans="1:9" ht="15">
      <c r="A56" s="14" t="s">
        <v>148</v>
      </c>
      <c r="H56" s="22"/>
    </row>
    <row r="57" spans="1:9" ht="15">
      <c r="H57" s="22"/>
    </row>
    <row r="58" spans="1:9" ht="15">
      <c r="A58" s="22" t="s">
        <v>62</v>
      </c>
    </row>
    <row r="60" spans="1:9">
      <c r="A60" t="s">
        <v>61</v>
      </c>
      <c r="B60" t="s">
        <v>95</v>
      </c>
      <c r="E60" s="15" t="s">
        <v>96</v>
      </c>
    </row>
    <row r="61" spans="1:9">
      <c r="B61" s="12">
        <v>42705</v>
      </c>
      <c r="E61" t="s">
        <v>144</v>
      </c>
    </row>
    <row r="62" spans="1:9">
      <c r="A62" t="s">
        <v>94</v>
      </c>
    </row>
    <row r="63" spans="1:9">
      <c r="B63" t="s">
        <v>63</v>
      </c>
      <c r="E63" s="15" t="s">
        <v>64</v>
      </c>
    </row>
    <row r="64" spans="1:9">
      <c r="B64" t="s">
        <v>65</v>
      </c>
      <c r="E64" s="15" t="s">
        <v>66</v>
      </c>
    </row>
    <row r="65" spans="1:8">
      <c r="A65" s="12">
        <v>42800</v>
      </c>
      <c r="B65" t="s">
        <v>146</v>
      </c>
      <c r="E65" s="15" t="s">
        <v>147</v>
      </c>
      <c r="H65" t="s">
        <v>214</v>
      </c>
    </row>
    <row r="66" spans="1:8">
      <c r="H66" t="s">
        <v>182</v>
      </c>
    </row>
  </sheetData>
  <hyperlinks>
    <hyperlink ref="E63" r:id="rId1"/>
    <hyperlink ref="E64" r:id="rId2"/>
    <hyperlink ref="E65" r:id="rId3"/>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FF00"/>
  </sheetPr>
  <dimension ref="A1:EV58"/>
  <sheetViews>
    <sheetView tabSelected="1" zoomScale="150" zoomScaleNormal="150" zoomScalePageLayoutView="150" workbookViewId="0">
      <pane xSplit="3" ySplit="2" topLeftCell="BV3" activePane="bottomRight" state="frozen"/>
      <selection pane="topRight" activeCell="D1" sqref="D1"/>
      <selection pane="bottomLeft" activeCell="A2" sqref="A2"/>
      <selection pane="bottomRight" activeCell="A2" sqref="A2"/>
    </sheetView>
  </sheetViews>
  <sheetFormatPr baseColWidth="10" defaultColWidth="8.83203125" defaultRowHeight="14" outlineLevelCol="1" x14ac:dyDescent="0"/>
  <cols>
    <col min="1" max="1" width="25.6640625" customWidth="1"/>
    <col min="2" max="2" width="13.5" customWidth="1"/>
    <col min="3" max="3" width="18.83203125" hidden="1" customWidth="1"/>
    <col min="4" max="4" width="5.5" style="3" hidden="1" customWidth="1" outlineLevel="1"/>
    <col min="5" max="6" width="5" style="3" hidden="1" customWidth="1" outlineLevel="1"/>
    <col min="7" max="13" width="5" hidden="1" customWidth="1" outlineLevel="1"/>
    <col min="14" max="14" width="5.6640625" style="3" hidden="1" customWidth="1" outlineLevel="1"/>
    <col min="15" max="18" width="5" style="3" hidden="1" customWidth="1" outlineLevel="1"/>
    <col min="19" max="20" width="8.83203125" hidden="1" customWidth="1" outlineLevel="1"/>
    <col min="21" max="21" width="12.33203125" hidden="1" customWidth="1" outlineLevel="1"/>
    <col min="22" max="22" width="17.33203125" customWidth="1" collapsed="1"/>
    <col min="23" max="36" width="5" hidden="1" customWidth="1" outlineLevel="1"/>
    <col min="37" max="48" width="5.83203125" hidden="1" customWidth="1" outlineLevel="1"/>
    <col min="49" max="49" width="5.5" hidden="1" customWidth="1" outlineLevel="1"/>
    <col min="50" max="53" width="5" hidden="1" customWidth="1" outlineLevel="1"/>
    <col min="54" max="57" width="8.83203125" hidden="1" customWidth="1" outlineLevel="1"/>
    <col min="58" max="58" width="13.83203125" customWidth="1" collapsed="1"/>
    <col min="59" max="62" width="5" hidden="1" customWidth="1" outlineLevel="1"/>
    <col min="63" max="63" width="5.6640625" hidden="1" customWidth="1" outlineLevel="1"/>
    <col min="64" max="64" width="5.6640625" style="3" hidden="1" customWidth="1" outlineLevel="1"/>
    <col min="65" max="69" width="5" hidden="1" customWidth="1" outlineLevel="1"/>
    <col min="70" max="73" width="8.83203125" hidden="1" customWidth="1" outlineLevel="1"/>
    <col min="74" max="74" width="13.6640625" customWidth="1" collapsed="1"/>
    <col min="75" max="81" width="5" style="3" hidden="1" customWidth="1" outlineLevel="1"/>
    <col min="82" max="82" width="6.5" hidden="1" customWidth="1" outlineLevel="1"/>
    <col min="83" max="87" width="5" style="3" hidden="1" customWidth="1" outlineLevel="1"/>
    <col min="88" max="91" width="8.83203125" hidden="1" customWidth="1" outlineLevel="1"/>
    <col min="92" max="92" width="12.1640625" customWidth="1" collapsed="1"/>
    <col min="93" max="93" width="5" style="3" hidden="1" customWidth="1" outlineLevel="1"/>
    <col min="94" max="94" width="5.6640625" style="6" hidden="1" customWidth="1" outlineLevel="1"/>
    <col min="95" max="95" width="5" style="3" hidden="1" customWidth="1" outlineLevel="1"/>
    <col min="96" max="96" width="5.6640625" style="6" hidden="1" customWidth="1" outlineLevel="1"/>
    <col min="97" max="97" width="5" style="3" hidden="1" customWidth="1" outlineLevel="1"/>
    <col min="98" max="98" width="5.6640625" style="6" hidden="1" customWidth="1" outlineLevel="1"/>
    <col min="99" max="99" width="5" style="3" hidden="1" customWidth="1" outlineLevel="1"/>
    <col min="100" max="105" width="5.6640625" style="6" hidden="1" customWidth="1" outlineLevel="1"/>
    <col min="106" max="110" width="5" style="3" hidden="1" customWidth="1" outlineLevel="1"/>
    <col min="111" max="114" width="8.83203125" hidden="1" customWidth="1" outlineLevel="1"/>
    <col min="115" max="115" width="12" customWidth="1" collapsed="1"/>
    <col min="116" max="124" width="5" style="3" hidden="1" customWidth="1" outlineLevel="1"/>
    <col min="125" max="125" width="6.5" hidden="1" customWidth="1" outlineLevel="1"/>
    <col min="126" max="130" width="5" style="3" hidden="1" customWidth="1" outlineLevel="1"/>
    <col min="131" max="134" width="8.83203125" hidden="1" customWidth="1" outlineLevel="1"/>
    <col min="135" max="135" width="19.5" customWidth="1" collapsed="1"/>
    <col min="136" max="146" width="8.5" style="3" hidden="1" customWidth="1" outlineLevel="1"/>
    <col min="147" max="151" width="8.5" hidden="1" customWidth="1" outlineLevel="1"/>
    <col min="152" max="152" width="18.5" customWidth="1" collapsed="1"/>
  </cols>
  <sheetData>
    <row r="1" spans="1:152" ht="21" thickBot="1">
      <c r="A1" s="29" t="s">
        <v>180</v>
      </c>
      <c r="B1" s="30">
        <v>42801</v>
      </c>
      <c r="C1" t="s">
        <v>181</v>
      </c>
      <c r="D1" s="91" t="s">
        <v>232</v>
      </c>
      <c r="E1" s="92"/>
      <c r="F1" s="92"/>
      <c r="G1" s="92"/>
      <c r="H1" s="92"/>
      <c r="I1" s="92"/>
      <c r="J1" s="92"/>
      <c r="K1" s="92"/>
      <c r="L1" s="92"/>
      <c r="M1" s="92"/>
      <c r="N1" s="92"/>
      <c r="O1" s="92"/>
      <c r="P1" s="92"/>
      <c r="Q1" s="92"/>
      <c r="R1" s="92"/>
      <c r="S1" s="92"/>
      <c r="T1" s="92"/>
      <c r="U1" s="92"/>
      <c r="V1" s="93"/>
      <c r="W1" s="94" t="s">
        <v>231</v>
      </c>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6"/>
      <c r="BG1" s="97" t="s">
        <v>233</v>
      </c>
      <c r="BH1" s="98"/>
      <c r="BI1" s="98"/>
      <c r="BJ1" s="98"/>
      <c r="BK1" s="98"/>
      <c r="BL1" s="98"/>
      <c r="BM1" s="98"/>
      <c r="BN1" s="98"/>
      <c r="BO1" s="98"/>
      <c r="BP1" s="98"/>
      <c r="BQ1" s="98"/>
      <c r="BR1" s="98"/>
      <c r="BS1" s="98"/>
      <c r="BT1" s="98"/>
      <c r="BU1" s="98"/>
      <c r="BV1" s="99"/>
      <c r="BW1" s="100" t="s">
        <v>234</v>
      </c>
      <c r="BX1" s="101"/>
      <c r="BY1" s="101"/>
      <c r="BZ1" s="101"/>
      <c r="CA1" s="102"/>
      <c r="CB1" s="102"/>
      <c r="CC1" s="102"/>
      <c r="CD1" s="101"/>
      <c r="CE1" s="101"/>
      <c r="CF1" s="101"/>
      <c r="CG1" s="101"/>
      <c r="CH1" s="101"/>
      <c r="CI1" s="101"/>
      <c r="CJ1" s="101"/>
      <c r="CK1" s="101"/>
      <c r="CL1" s="101"/>
      <c r="CM1" s="101"/>
      <c r="CN1" s="103"/>
      <c r="CO1" s="85" t="s">
        <v>235</v>
      </c>
      <c r="CP1" s="86"/>
      <c r="CQ1" s="86"/>
      <c r="CR1" s="86"/>
      <c r="CS1" s="86"/>
      <c r="CT1" s="86"/>
      <c r="CU1" s="86"/>
      <c r="CV1" s="86"/>
      <c r="CW1" s="86"/>
      <c r="CX1" s="86"/>
      <c r="CY1" s="86"/>
      <c r="CZ1" s="86"/>
      <c r="DA1" s="86"/>
      <c r="DB1" s="86"/>
      <c r="DC1" s="86"/>
      <c r="DD1" s="86"/>
      <c r="DE1" s="86"/>
      <c r="DF1" s="86"/>
      <c r="DG1" s="86"/>
      <c r="DH1" s="86"/>
      <c r="DI1" s="86"/>
      <c r="DJ1" s="86"/>
      <c r="DK1" s="87"/>
      <c r="DL1" s="88" t="s">
        <v>237</v>
      </c>
      <c r="DM1" s="89"/>
      <c r="DN1" s="89"/>
      <c r="DO1" s="89"/>
      <c r="DP1" s="89"/>
      <c r="DQ1" s="89"/>
      <c r="DR1" s="89"/>
      <c r="DS1" s="89"/>
      <c r="DT1" s="89"/>
      <c r="DU1" s="89"/>
      <c r="DV1" s="89"/>
      <c r="DW1" s="89"/>
      <c r="DX1" s="89"/>
      <c r="DY1" s="89"/>
      <c r="DZ1" s="89"/>
      <c r="EA1" s="89"/>
      <c r="EB1" s="89"/>
      <c r="EC1" s="89"/>
      <c r="ED1" s="89"/>
      <c r="EE1" s="90"/>
      <c r="EF1" s="83" t="s">
        <v>236</v>
      </c>
      <c r="EG1" s="84"/>
      <c r="EH1" s="84"/>
      <c r="EI1" s="84"/>
      <c r="EJ1" s="84"/>
      <c r="EK1" s="84"/>
      <c r="EL1" s="84"/>
      <c r="EM1" s="84"/>
      <c r="EN1" s="84"/>
      <c r="EO1" s="84"/>
      <c r="EP1" s="84"/>
      <c r="EQ1" s="84"/>
      <c r="ER1" s="84"/>
      <c r="ES1" s="84"/>
      <c r="ET1" s="84"/>
      <c r="EU1" s="84"/>
      <c r="EV1" s="84"/>
    </row>
    <row r="2" spans="1:152" ht="188">
      <c r="A2" s="54" t="s">
        <v>215</v>
      </c>
      <c r="B2" s="54" t="s">
        <v>13</v>
      </c>
      <c r="C2" s="53"/>
      <c r="D2" s="34" t="s">
        <v>16</v>
      </c>
      <c r="E2" s="34" t="s">
        <v>17</v>
      </c>
      <c r="F2" s="34" t="s">
        <v>78</v>
      </c>
      <c r="G2" s="35" t="s">
        <v>176</v>
      </c>
      <c r="H2" s="35" t="s">
        <v>177</v>
      </c>
      <c r="I2" s="35" t="s">
        <v>178</v>
      </c>
      <c r="J2" s="35" t="s">
        <v>18</v>
      </c>
      <c r="K2" s="35" t="s">
        <v>19</v>
      </c>
      <c r="L2" s="35" t="s">
        <v>20</v>
      </c>
      <c r="M2" s="35" t="s">
        <v>21</v>
      </c>
      <c r="N2" s="36" t="s">
        <v>4</v>
      </c>
      <c r="O2" s="36" t="s">
        <v>30</v>
      </c>
      <c r="P2" s="36" t="s">
        <v>30</v>
      </c>
      <c r="Q2" s="36" t="s">
        <v>30</v>
      </c>
      <c r="R2" s="36" t="s">
        <v>31</v>
      </c>
      <c r="S2" s="37"/>
      <c r="T2" s="37"/>
      <c r="U2" s="37"/>
      <c r="V2" s="38"/>
      <c r="W2" s="39" t="s">
        <v>6</v>
      </c>
      <c r="X2" s="39" t="s">
        <v>7</v>
      </c>
      <c r="Y2" s="34" t="s">
        <v>8</v>
      </c>
      <c r="Z2" s="34" t="s">
        <v>71</v>
      </c>
      <c r="AA2" s="34" t="s">
        <v>72</v>
      </c>
      <c r="AB2" s="34" t="s">
        <v>67</v>
      </c>
      <c r="AC2" s="34" t="s">
        <v>68</v>
      </c>
      <c r="AD2" s="34" t="s">
        <v>9</v>
      </c>
      <c r="AE2" s="34" t="s">
        <v>70</v>
      </c>
      <c r="AF2" s="34" t="s">
        <v>10</v>
      </c>
      <c r="AG2" s="34" t="s">
        <v>69</v>
      </c>
      <c r="AH2" s="34" t="s">
        <v>32</v>
      </c>
      <c r="AI2" s="34" t="s">
        <v>157</v>
      </c>
      <c r="AJ2" s="34" t="s">
        <v>173</v>
      </c>
      <c r="AK2" s="40" t="s">
        <v>171</v>
      </c>
      <c r="AL2" s="40" t="s">
        <v>11</v>
      </c>
      <c r="AM2" s="40" t="s">
        <v>73</v>
      </c>
      <c r="AN2" s="40" t="s">
        <v>74</v>
      </c>
      <c r="AO2" s="40" t="s">
        <v>75</v>
      </c>
      <c r="AP2" s="40" t="s">
        <v>33</v>
      </c>
      <c r="AQ2" s="40" t="s">
        <v>76</v>
      </c>
      <c r="AR2" s="40" t="s">
        <v>175</v>
      </c>
      <c r="AS2" s="40" t="s">
        <v>172</v>
      </c>
      <c r="AT2" s="40" t="s">
        <v>77</v>
      </c>
      <c r="AU2" s="35" t="s">
        <v>34</v>
      </c>
      <c r="AV2" s="35" t="s">
        <v>12</v>
      </c>
      <c r="AW2" s="36" t="s">
        <v>4</v>
      </c>
      <c r="AX2" s="36" t="s">
        <v>30</v>
      </c>
      <c r="AY2" s="36" t="s">
        <v>30</v>
      </c>
      <c r="AZ2" s="36" t="s">
        <v>30</v>
      </c>
      <c r="BA2" s="36" t="s">
        <v>31</v>
      </c>
      <c r="BG2" s="41" t="s">
        <v>0</v>
      </c>
      <c r="BH2" s="42" t="s">
        <v>1</v>
      </c>
      <c r="BI2" s="42" t="s">
        <v>2</v>
      </c>
      <c r="BJ2" s="42" t="s">
        <v>3</v>
      </c>
      <c r="BK2" s="43" t="s">
        <v>5</v>
      </c>
      <c r="BL2" s="44" t="s">
        <v>179</v>
      </c>
      <c r="BM2" s="45" t="s">
        <v>4</v>
      </c>
      <c r="BN2" s="45" t="s">
        <v>30</v>
      </c>
      <c r="BO2" s="45" t="s">
        <v>30</v>
      </c>
      <c r="BP2" s="45" t="s">
        <v>30</v>
      </c>
      <c r="BQ2" s="45" t="s">
        <v>31</v>
      </c>
      <c r="BW2" s="46" t="s">
        <v>80</v>
      </c>
      <c r="BX2" s="46" t="s">
        <v>14</v>
      </c>
      <c r="BY2" s="40" t="s">
        <v>79</v>
      </c>
      <c r="BZ2" s="40" t="s">
        <v>15</v>
      </c>
      <c r="CA2" s="18" t="s">
        <v>238</v>
      </c>
      <c r="CB2" s="18" t="s">
        <v>239</v>
      </c>
      <c r="CC2" s="18" t="s">
        <v>240</v>
      </c>
      <c r="CD2" s="43" t="s">
        <v>241</v>
      </c>
      <c r="CE2" s="36" t="s">
        <v>4</v>
      </c>
      <c r="CF2" s="36" t="s">
        <v>30</v>
      </c>
      <c r="CG2" s="36" t="s">
        <v>30</v>
      </c>
      <c r="CH2" s="36" t="s">
        <v>30</v>
      </c>
      <c r="CI2" s="36" t="s">
        <v>31</v>
      </c>
      <c r="CO2" s="47" t="s">
        <v>190</v>
      </c>
      <c r="CP2" s="47" t="s">
        <v>187</v>
      </c>
      <c r="CQ2" s="39" t="s">
        <v>191</v>
      </c>
      <c r="CR2" s="39" t="s">
        <v>189</v>
      </c>
      <c r="CS2" s="48" t="s">
        <v>68</v>
      </c>
      <c r="CT2" s="48" t="s">
        <v>194</v>
      </c>
      <c r="CU2" s="49" t="s">
        <v>81</v>
      </c>
      <c r="CV2" s="49" t="s">
        <v>195</v>
      </c>
      <c r="CW2" s="50" t="s">
        <v>149</v>
      </c>
      <c r="CX2" s="50" t="s">
        <v>196</v>
      </c>
      <c r="CY2" s="51" t="s">
        <v>150</v>
      </c>
      <c r="CZ2" s="51" t="s">
        <v>197</v>
      </c>
      <c r="DA2" s="35" t="s">
        <v>35</v>
      </c>
      <c r="DB2" s="36" t="s">
        <v>4</v>
      </c>
      <c r="DC2" s="36" t="s">
        <v>30</v>
      </c>
      <c r="DD2" s="36" t="s">
        <v>30</v>
      </c>
      <c r="DE2" s="36" t="s">
        <v>30</v>
      </c>
      <c r="DF2" s="36" t="s">
        <v>31</v>
      </c>
      <c r="DL2" s="52" t="s">
        <v>201</v>
      </c>
      <c r="DM2" s="47" t="s">
        <v>82</v>
      </c>
      <c r="DN2" s="47" t="s">
        <v>83</v>
      </c>
      <c r="DO2" s="39" t="s">
        <v>84</v>
      </c>
      <c r="DP2" s="39" t="s">
        <v>85</v>
      </c>
      <c r="DQ2" s="39" t="s">
        <v>86</v>
      </c>
      <c r="DR2" s="48" t="s">
        <v>87</v>
      </c>
      <c r="DS2" s="43" t="s">
        <v>207</v>
      </c>
      <c r="DT2" s="43" t="s">
        <v>208</v>
      </c>
      <c r="DU2" s="43" t="s">
        <v>209</v>
      </c>
      <c r="DV2" s="36" t="s">
        <v>4</v>
      </c>
      <c r="DW2" s="36" t="s">
        <v>30</v>
      </c>
      <c r="DX2" s="36" t="s">
        <v>30</v>
      </c>
      <c r="DY2" s="36" t="s">
        <v>30</v>
      </c>
      <c r="DZ2" s="36" t="s">
        <v>31</v>
      </c>
      <c r="EF2" s="5" t="s">
        <v>88</v>
      </c>
      <c r="EG2" s="5" t="s">
        <v>89</v>
      </c>
      <c r="EH2" s="33" t="s">
        <v>216</v>
      </c>
      <c r="EI2" s="33" t="s">
        <v>17</v>
      </c>
      <c r="EJ2" s="33" t="s">
        <v>90</v>
      </c>
      <c r="EK2" s="33" t="s">
        <v>16</v>
      </c>
      <c r="EL2" s="5" t="s">
        <v>91</v>
      </c>
      <c r="EM2" s="5" t="s">
        <v>92</v>
      </c>
      <c r="EN2" s="5" t="s">
        <v>93</v>
      </c>
      <c r="EO2" s="5" t="s">
        <v>217</v>
      </c>
      <c r="EP2" s="17" t="s">
        <v>4</v>
      </c>
    </row>
    <row r="3" spans="1:152">
      <c r="A3" s="80"/>
      <c r="B3" s="79" t="s">
        <v>22</v>
      </c>
      <c r="C3" s="2">
        <f t="shared" ref="C3:C33" si="0">VLOOKUP(B3,rank,2,FALSE)</f>
        <v>1</v>
      </c>
      <c r="D3" s="1"/>
      <c r="E3" s="1"/>
      <c r="F3" s="1"/>
      <c r="G3" s="16"/>
      <c r="H3" s="16"/>
      <c r="I3" s="16"/>
      <c r="J3" s="16"/>
      <c r="K3" s="16"/>
      <c r="L3" s="16"/>
      <c r="M3" s="16"/>
      <c r="N3" s="75" t="str">
        <f t="shared" ref="N3:N33" si="1">IF(AND(C3&gt;3,(COUNTBLANK(D3:F3)&lt;3),(SUM(G3:M3)&gt;9)),"yes","")</f>
        <v/>
      </c>
      <c r="O3" s="77" t="str">
        <f t="shared" ref="O3:O33" si="2">IF(AND($N3="yes",SUM($G3:$M3)&gt;14),"yes","")</f>
        <v/>
      </c>
      <c r="P3" s="77" t="str">
        <f t="shared" ref="P3:P33" si="3">IF(AND($N3="yes",SUM($G3:$M3)&gt;19),"yes","")</f>
        <v/>
      </c>
      <c r="Q3" s="77" t="str">
        <f t="shared" ref="Q3:Q33" si="4">IF(AND($N3="yes",SUM($G3:$M3)&gt;24),"yes","")</f>
        <v/>
      </c>
      <c r="R3" s="77" t="str">
        <f t="shared" ref="R3:R33" si="5">IF(AND($N3="yes",SUM($G3:$M3)&gt;29),"yes","")</f>
        <v/>
      </c>
      <c r="W3" s="1"/>
      <c r="X3" s="1"/>
      <c r="Y3" s="1"/>
      <c r="Z3" s="1"/>
      <c r="AA3" s="1"/>
      <c r="AB3" s="1"/>
      <c r="AC3" s="1"/>
      <c r="AD3" s="1"/>
      <c r="AE3" s="1"/>
      <c r="AF3" s="1"/>
      <c r="AG3" s="1"/>
      <c r="AH3" s="1"/>
      <c r="AI3" s="1"/>
      <c r="AJ3" s="1"/>
      <c r="AK3" s="16"/>
      <c r="AL3" s="16"/>
      <c r="AM3" s="16"/>
      <c r="AN3" s="16"/>
      <c r="AO3" s="16"/>
      <c r="AP3" s="16"/>
      <c r="AQ3" s="16"/>
      <c r="AR3" s="16"/>
      <c r="AS3" s="16"/>
      <c r="AT3" s="16"/>
      <c r="AU3" s="74">
        <f>SUM(IF(X3="x",Instructions!$H$19,0),IF(W3="x",Instructions!$H$20,0),IF(Y3="x",Instructions!$H$21,0),IF(AD3="x",Instructions!$H$22,0),IF(AF3="x",Instructions!$H$23,0),IF(AH3="x",Instructions!$H$24,0),IF(AB3="x",Instructions!$H$25,0),IF(AC3="x",Instructions!$H$26,0),IF(AG3="x",Instructions!$H$27,0),IF(AE3="x",Instructions!$H$28,0),IF(Z3="x",Instructions!$H$29,0),IF(AA3="x",Instructions!$H$30,0),IF(AJ3="x",Instructions!$H$31,0),IF(AI3="x",Instructions!$H$32,0))</f>
        <v>0</v>
      </c>
      <c r="AV3" s="74">
        <f>SUM((IF(AI3="x",Instructions!$H$33,0)+(AK3*Instructions!$H$34)+(AL3/Instructions!$H$35)+(AM3/Instructions!$H$36)+(AN3/Instructions!$H$37))+((IF(AC3="x",SUM(Instructions!$H$44/Instructions!$H$38)+(AO3/Instructions!$H$38),0))+AP3+AQ3+AR3+AS3+AT3+AU3))</f>
        <v>0</v>
      </c>
      <c r="AW3" s="75" t="str">
        <f t="shared" ref="AW3:AW58" si="6">IF(AND(C3&gt;3,(COUNTBLANK(W3:X3)=0),NOT(ISBLANK(Y3:AH3)),(AK3&gt;0),(AU3&gt;24),(AV3&gt;24.99)),"yes","")</f>
        <v/>
      </c>
      <c r="AX3" s="76" t="str">
        <f t="shared" ref="AX3:AX33" si="7">IF(AND(AW3="yes",INT($AV3/25)&gt;2),"YES","")</f>
        <v/>
      </c>
      <c r="AY3" s="76" t="str">
        <f t="shared" ref="AY3:AY33" si="8">IF(AND(AX3="yes",INT($AV3/25)&gt;3),"YES","")</f>
        <v/>
      </c>
      <c r="AZ3" s="76" t="str">
        <f t="shared" ref="AZ3:AZ33" si="9">IF(AND(AY3="yes",INT($AV3/25)&gt;4),"YES","")</f>
        <v/>
      </c>
      <c r="BA3" s="76" t="str">
        <f t="shared" ref="BA3:BA33" si="10">IF(AND(AZ3="yes",INT($AV3/25)&gt;5),"YES","")</f>
        <v/>
      </c>
      <c r="BG3" s="1"/>
      <c r="BH3" s="1"/>
      <c r="BI3" s="1"/>
      <c r="BJ3" s="1"/>
      <c r="BK3" s="68"/>
      <c r="BL3" s="28"/>
      <c r="BM3" s="69" t="str">
        <f t="shared" ref="BM3:BM58" si="11">IF(AND(C3&gt;3,NOT(ISBLANK(BG3)),(COUNTBLANK(BH3:BJ3)&lt;2),(BK3&gt;24),(BL3&gt;4)),"yes","")</f>
        <v/>
      </c>
      <c r="BN3" s="70" t="str">
        <f t="shared" ref="BN3:BN33" si="12">IF(AND($BM3="yes",INT($BK3/25)&gt;1),"yes","")</f>
        <v/>
      </c>
      <c r="BO3" s="70" t="str">
        <f t="shared" ref="BO3:BO33" si="13">IF(AND($BM3="yes",INT($BK3/25)&gt;2),"yes","")</f>
        <v/>
      </c>
      <c r="BP3" s="70" t="str">
        <f t="shared" ref="BP3:BP33" si="14">IF(AND($BM3="yes",INT($BK3/25)&gt;3),"yes","")</f>
        <v/>
      </c>
      <c r="BQ3" s="70" t="str">
        <f t="shared" ref="BQ3:BQ33" si="15">IF(AND($BM3="yes",INT($BK3/25)&gt;4),"yes","")</f>
        <v/>
      </c>
      <c r="BW3" s="1"/>
      <c r="BX3" s="1"/>
      <c r="BY3" s="1"/>
      <c r="BZ3" s="1"/>
      <c r="CA3" s="78"/>
      <c r="CB3" s="78"/>
      <c r="CC3" s="78"/>
      <c r="CD3" s="72">
        <f t="shared" ref="CD3:CD58" si="16">SUM(CA3:CC3)</f>
        <v>0</v>
      </c>
      <c r="CE3" s="72" t="str">
        <f t="shared" ref="CE3:CE33" si="17">IF(AND(C3&gt;3,(COUNTBLANK(BW3:BX3)&lt;2),(COUNTBLANK(BY3:BZ3)&lt;2),(CD3&gt;99)),"yes","")</f>
        <v/>
      </c>
      <c r="CF3" s="73" t="str">
        <f t="shared" ref="CF3:CF33" si="18">IF(AND(CE3="yes",INT(($CD3-100)/50)&gt;=1),"yes","")</f>
        <v/>
      </c>
      <c r="CG3" s="73" t="str">
        <f t="shared" ref="CG3:CG33" si="19">IF(AND(CF3="yes",INT(($CD3-100)/50)&gt;=2),"yes","")</f>
        <v/>
      </c>
      <c r="CH3" s="73" t="str">
        <f t="shared" ref="CH3:CH33" si="20">IF(AND(CG3="yes",INT(($CD3-100)/50)&gt;=3),"yes","")</f>
        <v/>
      </c>
      <c r="CI3" s="73" t="str">
        <f t="shared" ref="CI3:CI33" si="21">IF(AND(CH3="yes",INT(($CD3-100)/50)&gt;=4),"yes","")</f>
        <v/>
      </c>
      <c r="CO3" s="1"/>
      <c r="CP3" s="19"/>
      <c r="CQ3" s="1"/>
      <c r="CR3" s="19"/>
      <c r="CS3" s="1"/>
      <c r="CT3" s="19"/>
      <c r="CU3" s="1"/>
      <c r="CV3" s="19"/>
      <c r="CW3" s="1"/>
      <c r="CX3" s="19"/>
      <c r="CY3" s="26"/>
      <c r="CZ3" s="19"/>
      <c r="DA3" s="71">
        <f>SUM(IF(CO3="a",Instructions!$H$41,0),IF(CO3="b",Instructions!$H$42,0),CP3,IF(CQ3="x",Instructions!$H$43,0),CR3,IF(CS3="x",Instructions!$H$44,0),CT3,IF(CU3="x",Instructions!$H$45,0),CV3,IF(CW3="x",Instructions!$H$46,0),CX3,IF(CY3="x",Instructions!$H$47,0),CZ3)</f>
        <v>0</v>
      </c>
      <c r="DB3" s="70" t="str">
        <f t="shared" ref="DB3:DB33" si="22">IF(AND(C3&gt;3,OR(AND(NOT(ISBLANK(CO3)),CP3&gt;99),AND(NOT(ISBLANK(CQ3)),AND(NOT(ISBLANK(CS3)),CT3&gt;99),AND(NOT(ISBLANK(CU3)),CV3&gt;20),CR3&gt;49)),DA3&gt;199),"yes","")</f>
        <v/>
      </c>
      <c r="DC3" s="70" t="str">
        <f t="shared" ref="DC3:DC33" si="23">IF(AND(DB3="yes",INT($DA3/100)&gt;2),"yes","")</f>
        <v/>
      </c>
      <c r="DD3" s="70" t="str">
        <f t="shared" ref="DD3:DD33" si="24">IF(AND(DC3="yes",INT($DA3/100)&gt;3),"yes","")</f>
        <v/>
      </c>
      <c r="DE3" s="70" t="str">
        <f t="shared" ref="DE3:DE33" si="25">IF(AND(DD3="yes",INT($DA3/100)&gt;4),"yes","")</f>
        <v/>
      </c>
      <c r="DF3" s="70" t="str">
        <f t="shared" ref="DF3:DF33" si="26">IF(AND(DE3="yes",INT($DA3/100)&gt;5),"yes","")</f>
        <v/>
      </c>
      <c r="DL3" s="1"/>
      <c r="DM3" s="1"/>
      <c r="DN3" s="1"/>
      <c r="DO3" s="1"/>
      <c r="DP3" s="1"/>
      <c r="DQ3" s="1"/>
      <c r="DR3" s="1"/>
      <c r="DS3" s="68">
        <f>SUM(IF(DM3="x",Instructions!$H$50,0),IF(DN3="x",Instructions!$H$51,0),IF(DO3="x",Instructions!$H$52,0),IF(DP3="x",Instructions!$H$53,0),IF(DQ3="x",Instructions!$H$54,0),IF(DR3="x",Instructions!$H$55,0))</f>
        <v>0</v>
      </c>
      <c r="DT3" s="16"/>
      <c r="DU3" s="68">
        <f t="shared" ref="DU3:DU33" si="27">SUM(DS3:DT3)</f>
        <v>0</v>
      </c>
      <c r="DV3" s="69" t="str">
        <f t="shared" ref="DV3:DV33" si="28">IF(AND(C3&gt;3,(COUNTBLANK(DM3:DN3)&lt;2),(COUNTBLANK(DO3:DQ3)&lt;3),NOT(ISBLANK(DR3)),NOT(ISBLANK(DL3)),(DU3&gt;24)),"yes","")</f>
        <v/>
      </c>
      <c r="DW3" s="70" t="str">
        <f t="shared" ref="DW3:DW33" si="29">IF(AND(DV3="yes",INT(($DU3-25)/25)&gt;=1),"yes","")</f>
        <v/>
      </c>
      <c r="DX3" s="70" t="str">
        <f t="shared" ref="DX3:DX33" si="30">IF(AND(DW3="yes",INT(($DU3-25)/25)&gt;=2),"yes","")</f>
        <v/>
      </c>
      <c r="DY3" s="70" t="str">
        <f t="shared" ref="DY3:DY33" si="31">IF(AND(DX3="yes",INT(($DU3-25)/25)&gt;=3),"yes","")</f>
        <v/>
      </c>
      <c r="DZ3" s="70" t="str">
        <f t="shared" ref="DZ3:DZ33" si="32">IF(AND(DY3="yes",INT(($DU3-25)/25)&gt;=4),"yes","")</f>
        <v/>
      </c>
      <c r="EF3" s="67" t="str">
        <f t="shared" ref="EF3:EF58" si="33">IF(BQ3="yes","yes","")</f>
        <v/>
      </c>
      <c r="EG3" s="67" t="str">
        <f t="shared" ref="EG3:EG58" si="34">IF(SUM(COUNTBLANK(DW3:DY3),COUNTBLANK(DC3:DE3),COUNTBLANK(CF3:CI3),COUNTBLANK(BN3:BP3),COUNTBLANK(AX3:AZ3),COUNTBLANK(O3:Q3))&lt;17,"yes","")</f>
        <v/>
      </c>
      <c r="EH3" s="67" t="str">
        <f t="shared" ref="EH3:EH33" si="35">IF(BW3="x","x","")</f>
        <v/>
      </c>
      <c r="EI3" s="1"/>
      <c r="EJ3" s="1"/>
      <c r="EK3" s="1"/>
      <c r="EL3" s="1"/>
      <c r="EM3" s="1"/>
      <c r="EN3" s="1"/>
      <c r="EO3" s="1"/>
      <c r="EP3" s="67" t="str">
        <f t="shared" ref="EP3:EP33" si="36">IF(AND(C3&gt;3,NOT(COUNTBLANK(EF3:EO3))),"yes","")</f>
        <v/>
      </c>
    </row>
    <row r="4" spans="1:152">
      <c r="A4" s="80"/>
      <c r="B4" s="79" t="s">
        <v>22</v>
      </c>
      <c r="C4" s="2">
        <f t="shared" si="0"/>
        <v>1</v>
      </c>
      <c r="D4" s="1"/>
      <c r="E4" s="1"/>
      <c r="F4" s="1"/>
      <c r="G4" s="16"/>
      <c r="H4" s="16"/>
      <c r="I4" s="16"/>
      <c r="J4" s="16"/>
      <c r="K4" s="16"/>
      <c r="L4" s="16"/>
      <c r="M4" s="16"/>
      <c r="N4" s="75" t="str">
        <f t="shared" si="1"/>
        <v/>
      </c>
      <c r="O4" s="77" t="str">
        <f t="shared" si="2"/>
        <v/>
      </c>
      <c r="P4" s="77" t="str">
        <f t="shared" si="3"/>
        <v/>
      </c>
      <c r="Q4" s="77" t="str">
        <f t="shared" si="4"/>
        <v/>
      </c>
      <c r="R4" s="77" t="str">
        <f t="shared" si="5"/>
        <v/>
      </c>
      <c r="W4" s="1"/>
      <c r="X4" s="1"/>
      <c r="Y4" s="1"/>
      <c r="Z4" s="1"/>
      <c r="AA4" s="1"/>
      <c r="AB4" s="1"/>
      <c r="AC4" s="1"/>
      <c r="AD4" s="1"/>
      <c r="AE4" s="1"/>
      <c r="AF4" s="1"/>
      <c r="AG4" s="1"/>
      <c r="AH4" s="1"/>
      <c r="AI4" s="1"/>
      <c r="AJ4" s="1"/>
      <c r="AK4" s="16"/>
      <c r="AL4" s="16"/>
      <c r="AM4" s="16"/>
      <c r="AN4" s="16"/>
      <c r="AO4" s="16"/>
      <c r="AP4" s="16"/>
      <c r="AQ4" s="16"/>
      <c r="AR4" s="16"/>
      <c r="AS4" s="16"/>
      <c r="AT4" s="16"/>
      <c r="AU4" s="74">
        <f>SUM(IF(X4="x",Instructions!$H$19,0),IF(W4="x",Instructions!$H$20,0),IF(Y4="x",Instructions!$H$21,0),IF(AD4="x",Instructions!$H$22,0),IF(AF4="x",Instructions!$H$23,0),IF(AH4="x",Instructions!$H$24,0),IF(AB4="x",Instructions!$H$25,0),IF(AC4="x",Instructions!$H$26,0),IF(AG4="x",Instructions!$H$27,0),IF(AE4="x",Instructions!$H$28,0),IF(Z4="x",Instructions!$H$29,0),IF(AA4="x",Instructions!$H$30,0),IF(AJ4="x",Instructions!$H$31,0),IF(AI4="x",Instructions!$H$32,0))</f>
        <v>0</v>
      </c>
      <c r="AV4" s="74">
        <f>SUM((IF(AI4="x",Instructions!$H$33,0)+(AK4*Instructions!$H$34)+(AL4/Instructions!$H$35)+(AM4/Instructions!$H$36)+(AN4/Instructions!$H$37))+((IF(AC4="x",SUM(Instructions!$H$44/Instructions!$H$38)+(AO4/Instructions!$H$38),0))+AP4+AQ4+AR4+AS4+AT4+AU4))</f>
        <v>0</v>
      </c>
      <c r="AW4" s="75" t="str">
        <f t="shared" si="6"/>
        <v/>
      </c>
      <c r="AX4" s="76" t="str">
        <f t="shared" si="7"/>
        <v/>
      </c>
      <c r="AY4" s="76" t="str">
        <f t="shared" si="8"/>
        <v/>
      </c>
      <c r="AZ4" s="76" t="str">
        <f t="shared" si="9"/>
        <v/>
      </c>
      <c r="BA4" s="76" t="str">
        <f t="shared" si="10"/>
        <v/>
      </c>
      <c r="BG4" s="1"/>
      <c r="BH4" s="1"/>
      <c r="BI4" s="1"/>
      <c r="BJ4" s="1"/>
      <c r="BK4" s="68"/>
      <c r="BL4" s="28"/>
      <c r="BM4" s="69" t="str">
        <f t="shared" si="11"/>
        <v/>
      </c>
      <c r="BN4" s="70" t="str">
        <f t="shared" si="12"/>
        <v/>
      </c>
      <c r="BO4" s="70" t="str">
        <f t="shared" si="13"/>
        <v/>
      </c>
      <c r="BP4" s="70" t="str">
        <f t="shared" si="14"/>
        <v/>
      </c>
      <c r="BQ4" s="70" t="str">
        <f t="shared" si="15"/>
        <v/>
      </c>
      <c r="BW4" s="1"/>
      <c r="BX4" s="1"/>
      <c r="BY4" s="1"/>
      <c r="BZ4" s="1"/>
      <c r="CA4" s="78"/>
      <c r="CB4" s="78"/>
      <c r="CC4" s="78"/>
      <c r="CD4" s="72">
        <f t="shared" si="16"/>
        <v>0</v>
      </c>
      <c r="CE4" s="72" t="str">
        <f t="shared" si="17"/>
        <v/>
      </c>
      <c r="CF4" s="73" t="str">
        <f t="shared" si="18"/>
        <v/>
      </c>
      <c r="CG4" s="73" t="str">
        <f t="shared" si="19"/>
        <v/>
      </c>
      <c r="CH4" s="73" t="str">
        <f t="shared" si="20"/>
        <v/>
      </c>
      <c r="CI4" s="73" t="str">
        <f t="shared" si="21"/>
        <v/>
      </c>
      <c r="CO4" s="1"/>
      <c r="CP4" s="19"/>
      <c r="CQ4" s="1"/>
      <c r="CR4" s="19"/>
      <c r="CS4" s="1"/>
      <c r="CT4" s="19"/>
      <c r="CU4" s="1"/>
      <c r="CV4" s="19"/>
      <c r="CW4" s="1"/>
      <c r="CX4" s="19"/>
      <c r="CY4" s="26"/>
      <c r="CZ4" s="19"/>
      <c r="DA4" s="71">
        <f>SUM(IF(CO4="a",Instructions!$H$41,0),IF(CO4="b",Instructions!$H$42,0),CP4,IF(CQ4="x",Instructions!$H$43,0),CR4,IF(CS4="x",Instructions!$H$44,0),CT4,IF(CU4="x",Instructions!$H$45,0),CV4,IF(CW4="x",Instructions!$H$46,0),CX4,IF(CY4="x",Instructions!$H$47,0),CZ4)</f>
        <v>0</v>
      </c>
      <c r="DB4" s="70" t="str">
        <f t="shared" si="22"/>
        <v/>
      </c>
      <c r="DC4" s="70" t="str">
        <f t="shared" si="23"/>
        <v/>
      </c>
      <c r="DD4" s="70" t="str">
        <f t="shared" si="24"/>
        <v/>
      </c>
      <c r="DE4" s="70" t="str">
        <f t="shared" si="25"/>
        <v/>
      </c>
      <c r="DF4" s="70" t="str">
        <f t="shared" si="26"/>
        <v/>
      </c>
      <c r="DL4" s="1"/>
      <c r="DM4" s="1"/>
      <c r="DN4" s="1"/>
      <c r="DO4" s="1"/>
      <c r="DP4" s="1"/>
      <c r="DQ4" s="1"/>
      <c r="DR4" s="1"/>
      <c r="DS4" s="68">
        <f>SUM(IF(DM4="x",Instructions!$H$50,0),IF(DN4="x",Instructions!$H$51,0),IF(DO4="x",Instructions!$H$52,0),IF(DP4="x",Instructions!$H$53,0),IF(DQ4="x",Instructions!$H$54,0),IF(DR4="x",Instructions!$H$55,0))</f>
        <v>0</v>
      </c>
      <c r="DT4" s="16"/>
      <c r="DU4" s="68">
        <f t="shared" si="27"/>
        <v>0</v>
      </c>
      <c r="DV4" s="69" t="str">
        <f t="shared" si="28"/>
        <v/>
      </c>
      <c r="DW4" s="70" t="str">
        <f t="shared" si="29"/>
        <v/>
      </c>
      <c r="DX4" s="70" t="str">
        <f t="shared" si="30"/>
        <v/>
      </c>
      <c r="DY4" s="70" t="str">
        <f t="shared" si="31"/>
        <v/>
      </c>
      <c r="DZ4" s="70" t="str">
        <f t="shared" si="32"/>
        <v/>
      </c>
      <c r="EF4" s="67" t="str">
        <f t="shared" si="33"/>
        <v/>
      </c>
      <c r="EG4" s="67" t="str">
        <f t="shared" si="34"/>
        <v/>
      </c>
      <c r="EH4" s="67" t="str">
        <f t="shared" si="35"/>
        <v/>
      </c>
      <c r="EI4" s="1"/>
      <c r="EJ4" s="1"/>
      <c r="EK4" s="1"/>
      <c r="EL4" s="1"/>
      <c r="EM4" s="1"/>
      <c r="EN4" s="1"/>
      <c r="EO4" s="1"/>
      <c r="EP4" s="67" t="str">
        <f t="shared" si="36"/>
        <v/>
      </c>
    </row>
    <row r="5" spans="1:152">
      <c r="A5" s="81"/>
      <c r="B5" s="79" t="s">
        <v>22</v>
      </c>
      <c r="C5" s="2">
        <f t="shared" si="0"/>
        <v>1</v>
      </c>
      <c r="D5" s="1"/>
      <c r="E5" s="1"/>
      <c r="F5" s="1"/>
      <c r="G5" s="16"/>
      <c r="H5" s="16"/>
      <c r="I5" s="16"/>
      <c r="J5" s="16"/>
      <c r="K5" s="16"/>
      <c r="L5" s="16"/>
      <c r="M5" s="16"/>
      <c r="N5" s="75" t="str">
        <f t="shared" si="1"/>
        <v/>
      </c>
      <c r="O5" s="77" t="str">
        <f t="shared" si="2"/>
        <v/>
      </c>
      <c r="P5" s="77" t="str">
        <f t="shared" si="3"/>
        <v/>
      </c>
      <c r="Q5" s="77" t="str">
        <f t="shared" si="4"/>
        <v/>
      </c>
      <c r="R5" s="77" t="str">
        <f t="shared" si="5"/>
        <v/>
      </c>
      <c r="W5" s="1"/>
      <c r="X5" s="1"/>
      <c r="Y5" s="1"/>
      <c r="Z5" s="1"/>
      <c r="AA5" s="1"/>
      <c r="AB5" s="1"/>
      <c r="AC5" s="1"/>
      <c r="AD5" s="1"/>
      <c r="AE5" s="1"/>
      <c r="AF5" s="1"/>
      <c r="AG5" s="1"/>
      <c r="AH5" s="1"/>
      <c r="AI5" s="1"/>
      <c r="AJ5" s="1"/>
      <c r="AK5" s="16"/>
      <c r="AL5" s="16"/>
      <c r="AM5" s="16"/>
      <c r="AN5" s="16"/>
      <c r="AO5" s="16"/>
      <c r="AP5" s="16"/>
      <c r="AQ5" s="16"/>
      <c r="AR5" s="16"/>
      <c r="AS5" s="16"/>
      <c r="AT5" s="16"/>
      <c r="AU5" s="74">
        <f>SUM(IF(X5="x",Instructions!$H$19,0),IF(W5="x",Instructions!$H$20,0),IF(Y5="x",Instructions!$H$21,0),IF(AD5="x",Instructions!$H$22,0),IF(AF5="x",Instructions!$H$23,0),IF(AH5="x",Instructions!$H$24,0),IF(AB5="x",Instructions!$H$25,0),IF(AC5="x",Instructions!$H$26,0),IF(AG5="x",Instructions!$H$27,0),IF(AE5="x",Instructions!$H$28,0),IF(Z5="x",Instructions!$H$29,0),IF(AA5="x",Instructions!$H$30,0),IF(AJ5="x",Instructions!$H$31,0),IF(AI5="x",Instructions!$H$32,0))</f>
        <v>0</v>
      </c>
      <c r="AV5" s="74">
        <f>SUM((IF(AI5="x",Instructions!$H$33,0)+(AK5*Instructions!$H$34)+(AL5/Instructions!$H$35)+(AM5/Instructions!$H$36)+(AN5/Instructions!$H$37))+((IF(AC5="x",SUM(Instructions!$H$44/Instructions!$H$38)+(AO5/Instructions!$H$38),0))+AP5+AQ5+AR5+AS5+AT5+AU5))</f>
        <v>0</v>
      </c>
      <c r="AW5" s="75" t="str">
        <f t="shared" si="6"/>
        <v/>
      </c>
      <c r="AX5" s="76" t="str">
        <f t="shared" si="7"/>
        <v/>
      </c>
      <c r="AY5" s="76" t="str">
        <f t="shared" si="8"/>
        <v/>
      </c>
      <c r="AZ5" s="76" t="str">
        <f t="shared" si="9"/>
        <v/>
      </c>
      <c r="BA5" s="76" t="str">
        <f t="shared" si="10"/>
        <v/>
      </c>
      <c r="BG5" s="1"/>
      <c r="BH5" s="1"/>
      <c r="BI5" s="1"/>
      <c r="BJ5" s="1"/>
      <c r="BK5" s="68"/>
      <c r="BL5" s="28"/>
      <c r="BM5" s="69" t="str">
        <f t="shared" si="11"/>
        <v/>
      </c>
      <c r="BN5" s="70" t="str">
        <f t="shared" si="12"/>
        <v/>
      </c>
      <c r="BO5" s="70" t="str">
        <f t="shared" si="13"/>
        <v/>
      </c>
      <c r="BP5" s="70" t="str">
        <f t="shared" si="14"/>
        <v/>
      </c>
      <c r="BQ5" s="70" t="str">
        <f t="shared" si="15"/>
        <v/>
      </c>
      <c r="BW5" s="1"/>
      <c r="BX5" s="1"/>
      <c r="BY5" s="1"/>
      <c r="BZ5" s="1"/>
      <c r="CA5" s="78"/>
      <c r="CB5" s="78"/>
      <c r="CC5" s="78"/>
      <c r="CD5" s="72">
        <f t="shared" si="16"/>
        <v>0</v>
      </c>
      <c r="CE5" s="72" t="str">
        <f t="shared" si="17"/>
        <v/>
      </c>
      <c r="CF5" s="73" t="str">
        <f t="shared" si="18"/>
        <v/>
      </c>
      <c r="CG5" s="73" t="str">
        <f t="shared" si="19"/>
        <v/>
      </c>
      <c r="CH5" s="73" t="str">
        <f t="shared" si="20"/>
        <v/>
      </c>
      <c r="CI5" s="73" t="str">
        <f t="shared" si="21"/>
        <v/>
      </c>
      <c r="CO5" s="1"/>
      <c r="CP5" s="19"/>
      <c r="CQ5" s="1"/>
      <c r="CR5" s="19"/>
      <c r="CS5" s="1"/>
      <c r="CT5" s="19"/>
      <c r="CU5" s="1"/>
      <c r="CV5" s="19"/>
      <c r="CW5" s="1"/>
      <c r="CX5" s="19"/>
      <c r="CY5" s="26"/>
      <c r="CZ5" s="19"/>
      <c r="DA5" s="71">
        <f>SUM(IF(CO5="a",Instructions!$H$41,0),IF(CO5="b",Instructions!$H$42,0),CP5,IF(CQ5="x",Instructions!$H$43,0),CR5,IF(CS5="x",Instructions!$H$44,0),CT5,IF(CU5="x",Instructions!$H$45,0),CV5,IF(CW5="x",Instructions!$H$46,0),CX5,IF(CY5="x",Instructions!$H$47,0),CZ5)</f>
        <v>0</v>
      </c>
      <c r="DB5" s="70" t="str">
        <f t="shared" si="22"/>
        <v/>
      </c>
      <c r="DC5" s="70" t="str">
        <f t="shared" si="23"/>
        <v/>
      </c>
      <c r="DD5" s="70" t="str">
        <f t="shared" si="24"/>
        <v/>
      </c>
      <c r="DE5" s="70" t="str">
        <f t="shared" si="25"/>
        <v/>
      </c>
      <c r="DF5" s="70" t="str">
        <f t="shared" si="26"/>
        <v/>
      </c>
      <c r="DL5" s="1"/>
      <c r="DM5" s="1"/>
      <c r="DN5" s="1"/>
      <c r="DO5" s="1"/>
      <c r="DP5" s="1"/>
      <c r="DQ5" s="1"/>
      <c r="DR5" s="1"/>
      <c r="DS5" s="68">
        <f>SUM(IF(DM5="x",Instructions!$H$50,0),IF(DN5="x",Instructions!$H$51,0),IF(DO5="x",Instructions!$H$52,0),IF(DP5="x",Instructions!$H$53,0),IF(DQ5="x",Instructions!$H$54,0),IF(DR5="x",Instructions!$H$55,0))</f>
        <v>0</v>
      </c>
      <c r="DT5" s="16"/>
      <c r="DU5" s="68">
        <f t="shared" si="27"/>
        <v>0</v>
      </c>
      <c r="DV5" s="69" t="str">
        <f t="shared" si="28"/>
        <v/>
      </c>
      <c r="DW5" s="70" t="str">
        <f t="shared" si="29"/>
        <v/>
      </c>
      <c r="DX5" s="70" t="str">
        <f t="shared" si="30"/>
        <v/>
      </c>
      <c r="DY5" s="70" t="str">
        <f t="shared" si="31"/>
        <v/>
      </c>
      <c r="DZ5" s="70" t="str">
        <f t="shared" si="32"/>
        <v/>
      </c>
      <c r="EF5" s="67" t="str">
        <f t="shared" si="33"/>
        <v/>
      </c>
      <c r="EG5" s="67" t="str">
        <f t="shared" si="34"/>
        <v/>
      </c>
      <c r="EH5" s="67" t="str">
        <f t="shared" si="35"/>
        <v/>
      </c>
      <c r="EI5" s="1"/>
      <c r="EJ5" s="1"/>
      <c r="EK5" s="1"/>
      <c r="EL5" s="1"/>
      <c r="EM5" s="1"/>
      <c r="EN5" s="1"/>
      <c r="EO5" s="1"/>
      <c r="EP5" s="67" t="str">
        <f t="shared" si="36"/>
        <v/>
      </c>
    </row>
    <row r="6" spans="1:152">
      <c r="A6" s="81"/>
      <c r="B6" s="79" t="s">
        <v>22</v>
      </c>
      <c r="C6" s="2">
        <f t="shared" si="0"/>
        <v>1</v>
      </c>
      <c r="D6" s="1"/>
      <c r="E6" s="1"/>
      <c r="F6" s="1"/>
      <c r="G6" s="16"/>
      <c r="H6" s="16"/>
      <c r="I6" s="16"/>
      <c r="J6" s="16"/>
      <c r="K6" s="16"/>
      <c r="L6" s="16"/>
      <c r="M6" s="16"/>
      <c r="N6" s="75" t="str">
        <f t="shared" si="1"/>
        <v/>
      </c>
      <c r="O6" s="77" t="str">
        <f t="shared" si="2"/>
        <v/>
      </c>
      <c r="P6" s="77" t="str">
        <f t="shared" si="3"/>
        <v/>
      </c>
      <c r="Q6" s="77" t="str">
        <f t="shared" si="4"/>
        <v/>
      </c>
      <c r="R6" s="77" t="str">
        <f t="shared" si="5"/>
        <v/>
      </c>
      <c r="W6" s="1"/>
      <c r="X6" s="1"/>
      <c r="Y6" s="1"/>
      <c r="Z6" s="1"/>
      <c r="AA6" s="1"/>
      <c r="AB6" s="1"/>
      <c r="AC6" s="1"/>
      <c r="AD6" s="1"/>
      <c r="AE6" s="1"/>
      <c r="AF6" s="1"/>
      <c r="AG6" s="1"/>
      <c r="AH6" s="1"/>
      <c r="AI6" s="1"/>
      <c r="AJ6" s="1"/>
      <c r="AK6" s="16"/>
      <c r="AL6" s="16"/>
      <c r="AM6" s="16"/>
      <c r="AN6" s="16"/>
      <c r="AO6" s="16"/>
      <c r="AP6" s="16"/>
      <c r="AQ6" s="16"/>
      <c r="AR6" s="16"/>
      <c r="AS6" s="16"/>
      <c r="AT6" s="16"/>
      <c r="AU6" s="74">
        <f>SUM(IF(X6="x",Instructions!$H$19,0),IF(W6="x",Instructions!$H$20,0),IF(Y6="x",Instructions!$H$21,0),IF(AD6="x",Instructions!$H$22,0),IF(AF6="x",Instructions!$H$23,0),IF(AH6="x",Instructions!$H$24,0),IF(AB6="x",Instructions!$H$25,0),IF(AC6="x",Instructions!$H$26,0),IF(AG6="x",Instructions!$H$27,0),IF(AE6="x",Instructions!$H$28,0),IF(Z6="x",Instructions!$H$29,0),IF(AA6="x",Instructions!$H$30,0),IF(AJ6="x",Instructions!$H$31,0),IF(AI6="x",Instructions!$H$32,0))</f>
        <v>0</v>
      </c>
      <c r="AV6" s="74">
        <f>SUM((IF(AI6="x",Instructions!$H$33,0)+(AK6*Instructions!$H$34)+(AL6/Instructions!$H$35)+(AM6/Instructions!$H$36)+(AN6/Instructions!$H$37))+((IF(AC6="x",SUM(Instructions!$H$44/Instructions!$H$38)+(AO6/Instructions!$H$38),0))+AP6+AQ6+AR6+AS6+AT6+AU6))</f>
        <v>0</v>
      </c>
      <c r="AW6" s="75" t="str">
        <f t="shared" si="6"/>
        <v/>
      </c>
      <c r="AX6" s="76" t="str">
        <f t="shared" si="7"/>
        <v/>
      </c>
      <c r="AY6" s="76" t="str">
        <f t="shared" si="8"/>
        <v/>
      </c>
      <c r="AZ6" s="76" t="str">
        <f t="shared" si="9"/>
        <v/>
      </c>
      <c r="BA6" s="76" t="str">
        <f t="shared" si="10"/>
        <v/>
      </c>
      <c r="BG6" s="1"/>
      <c r="BH6" s="1"/>
      <c r="BI6" s="1"/>
      <c r="BJ6" s="1"/>
      <c r="BK6" s="68"/>
      <c r="BL6" s="28"/>
      <c r="BM6" s="69" t="str">
        <f t="shared" si="11"/>
        <v/>
      </c>
      <c r="BN6" s="70" t="str">
        <f t="shared" si="12"/>
        <v/>
      </c>
      <c r="BO6" s="70" t="str">
        <f t="shared" si="13"/>
        <v/>
      </c>
      <c r="BP6" s="70" t="str">
        <f t="shared" si="14"/>
        <v/>
      </c>
      <c r="BQ6" s="70" t="str">
        <f t="shared" si="15"/>
        <v/>
      </c>
      <c r="BW6" s="1"/>
      <c r="BX6" s="1"/>
      <c r="BY6" s="1"/>
      <c r="BZ6" s="1"/>
      <c r="CA6" s="78"/>
      <c r="CB6" s="78"/>
      <c r="CC6" s="78"/>
      <c r="CD6" s="72">
        <f t="shared" si="16"/>
        <v>0</v>
      </c>
      <c r="CE6" s="72" t="str">
        <f t="shared" si="17"/>
        <v/>
      </c>
      <c r="CF6" s="73" t="str">
        <f t="shared" si="18"/>
        <v/>
      </c>
      <c r="CG6" s="73" t="str">
        <f t="shared" si="19"/>
        <v/>
      </c>
      <c r="CH6" s="73" t="str">
        <f t="shared" si="20"/>
        <v/>
      </c>
      <c r="CI6" s="73" t="str">
        <f t="shared" si="21"/>
        <v/>
      </c>
      <c r="CO6" s="1"/>
      <c r="CP6" s="19"/>
      <c r="CQ6" s="1"/>
      <c r="CR6" s="19"/>
      <c r="CS6" s="1"/>
      <c r="CT6" s="19"/>
      <c r="CU6" s="1"/>
      <c r="CV6" s="19"/>
      <c r="CW6" s="1"/>
      <c r="CX6" s="19"/>
      <c r="CY6" s="26"/>
      <c r="CZ6" s="19"/>
      <c r="DA6" s="71">
        <f>SUM(IF(CO6="a",Instructions!$H$41,0),IF(CO6="b",Instructions!$H$42,0),CP6,IF(CQ6="x",Instructions!$H$43,0),CR6,IF(CS6="x",Instructions!$H$44,0),CT6,IF(CU6="x",Instructions!$H$45,0),CV6,IF(CW6="x",Instructions!$H$46,0),CX6,IF(CY6="x",Instructions!$H$47,0),CZ6)</f>
        <v>0</v>
      </c>
      <c r="DB6" s="70" t="str">
        <f t="shared" si="22"/>
        <v/>
      </c>
      <c r="DC6" s="70" t="str">
        <f t="shared" si="23"/>
        <v/>
      </c>
      <c r="DD6" s="70" t="str">
        <f t="shared" si="24"/>
        <v/>
      </c>
      <c r="DE6" s="70" t="str">
        <f t="shared" si="25"/>
        <v/>
      </c>
      <c r="DF6" s="70" t="str">
        <f t="shared" si="26"/>
        <v/>
      </c>
      <c r="DL6" s="1"/>
      <c r="DM6" s="1"/>
      <c r="DN6" s="1"/>
      <c r="DO6" s="1"/>
      <c r="DP6" s="1"/>
      <c r="DQ6" s="1"/>
      <c r="DR6" s="1"/>
      <c r="DS6" s="68">
        <f>SUM(IF(DM6="x",Instructions!$H$50,0),IF(DN6="x",Instructions!$H$51,0),IF(DO6="x",Instructions!$H$52,0),IF(DP6="x",Instructions!$H$53,0),IF(DQ6="x",Instructions!$H$54,0),IF(DR6="x",Instructions!$H$55,0))</f>
        <v>0</v>
      </c>
      <c r="DT6" s="16"/>
      <c r="DU6" s="68">
        <f t="shared" si="27"/>
        <v>0</v>
      </c>
      <c r="DV6" s="69" t="str">
        <f t="shared" si="28"/>
        <v/>
      </c>
      <c r="DW6" s="70" t="str">
        <f t="shared" si="29"/>
        <v/>
      </c>
      <c r="DX6" s="70" t="str">
        <f t="shared" si="30"/>
        <v/>
      </c>
      <c r="DY6" s="70" t="str">
        <f t="shared" si="31"/>
        <v/>
      </c>
      <c r="DZ6" s="70" t="str">
        <f t="shared" si="32"/>
        <v/>
      </c>
      <c r="EF6" s="67" t="str">
        <f t="shared" si="33"/>
        <v/>
      </c>
      <c r="EG6" s="67" t="str">
        <f t="shared" si="34"/>
        <v/>
      </c>
      <c r="EH6" s="67" t="str">
        <f t="shared" si="35"/>
        <v/>
      </c>
      <c r="EI6" s="1"/>
      <c r="EJ6" s="1"/>
      <c r="EK6" s="1"/>
      <c r="EL6" s="1"/>
      <c r="EM6" s="1"/>
      <c r="EN6" s="1"/>
      <c r="EO6" s="1"/>
      <c r="EP6" s="67" t="str">
        <f t="shared" si="36"/>
        <v/>
      </c>
    </row>
    <row r="7" spans="1:152">
      <c r="A7" s="81"/>
      <c r="B7" s="79" t="s">
        <v>22</v>
      </c>
      <c r="C7" s="2">
        <f t="shared" si="0"/>
        <v>1</v>
      </c>
      <c r="D7" s="1"/>
      <c r="E7" s="1"/>
      <c r="F7" s="1"/>
      <c r="G7" s="16"/>
      <c r="H7" s="16"/>
      <c r="I7" s="16"/>
      <c r="J7" s="16"/>
      <c r="K7" s="16"/>
      <c r="L7" s="16"/>
      <c r="M7" s="16"/>
      <c r="N7" s="75" t="str">
        <f t="shared" si="1"/>
        <v/>
      </c>
      <c r="O7" s="77" t="str">
        <f t="shared" si="2"/>
        <v/>
      </c>
      <c r="P7" s="77" t="str">
        <f t="shared" si="3"/>
        <v/>
      </c>
      <c r="Q7" s="77" t="str">
        <f t="shared" si="4"/>
        <v/>
      </c>
      <c r="R7" s="77" t="str">
        <f t="shared" si="5"/>
        <v/>
      </c>
      <c r="W7" s="1"/>
      <c r="X7" s="1"/>
      <c r="Y7" s="1"/>
      <c r="Z7" s="1"/>
      <c r="AA7" s="1"/>
      <c r="AB7" s="1"/>
      <c r="AC7" s="1"/>
      <c r="AD7" s="1"/>
      <c r="AE7" s="1"/>
      <c r="AF7" s="1"/>
      <c r="AG7" s="1"/>
      <c r="AH7" s="1"/>
      <c r="AI7" s="1"/>
      <c r="AJ7" s="1"/>
      <c r="AK7" s="16"/>
      <c r="AL7" s="16"/>
      <c r="AM7" s="16"/>
      <c r="AN7" s="16"/>
      <c r="AO7" s="16"/>
      <c r="AP7" s="16"/>
      <c r="AQ7" s="16"/>
      <c r="AR7" s="16"/>
      <c r="AS7" s="16"/>
      <c r="AT7" s="16"/>
      <c r="AU7" s="74">
        <f>SUM(IF(X7="x",Instructions!$H$19,0),IF(W7="x",Instructions!$H$20,0),IF(Y7="x",Instructions!$H$21,0),IF(AD7="x",Instructions!$H$22,0),IF(AF7="x",Instructions!$H$23,0),IF(AH7="x",Instructions!$H$24,0),IF(AB7="x",Instructions!$H$25,0),IF(AC7="x",Instructions!$H$26,0),IF(AG7="x",Instructions!$H$27,0),IF(AE7="x",Instructions!$H$28,0),IF(Z7="x",Instructions!$H$29,0),IF(AA7="x",Instructions!$H$30,0),IF(AJ7="x",Instructions!$H$31,0),IF(AI7="x",Instructions!$H$32,0))</f>
        <v>0</v>
      </c>
      <c r="AV7" s="74">
        <f>SUM((IF(AI7="x",Instructions!$H$33,0)+(AK7*Instructions!$H$34)+(AL7/Instructions!$H$35)+(AM7/Instructions!$H$36)+(AN7/Instructions!$H$37))+((IF(AC7="x",SUM(Instructions!$H$44/Instructions!$H$38)+(AO7/Instructions!$H$38),0))+AP7+AQ7+AR7+AS7+AT7+AU7))</f>
        <v>0</v>
      </c>
      <c r="AW7" s="75" t="str">
        <f t="shared" si="6"/>
        <v/>
      </c>
      <c r="AX7" s="76" t="str">
        <f t="shared" si="7"/>
        <v/>
      </c>
      <c r="AY7" s="76" t="str">
        <f t="shared" si="8"/>
        <v/>
      </c>
      <c r="AZ7" s="76" t="str">
        <f t="shared" si="9"/>
        <v/>
      </c>
      <c r="BA7" s="76" t="str">
        <f t="shared" si="10"/>
        <v/>
      </c>
      <c r="BG7" s="1"/>
      <c r="BH7" s="1"/>
      <c r="BI7" s="1"/>
      <c r="BJ7" s="1"/>
      <c r="BK7" s="68"/>
      <c r="BL7" s="28"/>
      <c r="BM7" s="69" t="str">
        <f t="shared" si="11"/>
        <v/>
      </c>
      <c r="BN7" s="70" t="str">
        <f t="shared" si="12"/>
        <v/>
      </c>
      <c r="BO7" s="70" t="str">
        <f t="shared" si="13"/>
        <v/>
      </c>
      <c r="BP7" s="70" t="str">
        <f t="shared" si="14"/>
        <v/>
      </c>
      <c r="BQ7" s="70" t="str">
        <f t="shared" si="15"/>
        <v/>
      </c>
      <c r="BW7" s="1"/>
      <c r="BX7" s="1"/>
      <c r="BY7" s="1"/>
      <c r="BZ7" s="1"/>
      <c r="CA7" s="78"/>
      <c r="CB7" s="78"/>
      <c r="CC7" s="78"/>
      <c r="CD7" s="72">
        <f t="shared" si="16"/>
        <v>0</v>
      </c>
      <c r="CE7" s="72" t="str">
        <f t="shared" si="17"/>
        <v/>
      </c>
      <c r="CF7" s="73" t="str">
        <f t="shared" si="18"/>
        <v/>
      </c>
      <c r="CG7" s="73" t="str">
        <f t="shared" si="19"/>
        <v/>
      </c>
      <c r="CH7" s="73" t="str">
        <f t="shared" si="20"/>
        <v/>
      </c>
      <c r="CI7" s="73" t="str">
        <f t="shared" si="21"/>
        <v/>
      </c>
      <c r="CO7" s="1"/>
      <c r="CP7" s="19"/>
      <c r="CQ7" s="1"/>
      <c r="CR7" s="19"/>
      <c r="CS7" s="1"/>
      <c r="CT7" s="19"/>
      <c r="CU7" s="1"/>
      <c r="CV7" s="19"/>
      <c r="CW7" s="1"/>
      <c r="CX7" s="19"/>
      <c r="CY7" s="26"/>
      <c r="CZ7" s="19"/>
      <c r="DA7" s="71">
        <f>SUM(IF(CO7="a",Instructions!$H$41,0),IF(CO7="b",Instructions!$H$42,0),CP7,IF(CQ7="x",Instructions!$H$43,0),CR7,IF(CS7="x",Instructions!$H$44,0),CT7,IF(CU7="x",Instructions!$H$45,0),CV7,IF(CW7="x",Instructions!$H$46,0),CX7,IF(CY7="x",Instructions!$H$47,0),CZ7)</f>
        <v>0</v>
      </c>
      <c r="DB7" s="70" t="str">
        <f t="shared" si="22"/>
        <v/>
      </c>
      <c r="DC7" s="70" t="str">
        <f t="shared" si="23"/>
        <v/>
      </c>
      <c r="DD7" s="70" t="str">
        <f t="shared" si="24"/>
        <v/>
      </c>
      <c r="DE7" s="70" t="str">
        <f t="shared" si="25"/>
        <v/>
      </c>
      <c r="DF7" s="70" t="str">
        <f t="shared" si="26"/>
        <v/>
      </c>
      <c r="DL7" s="1"/>
      <c r="DM7" s="1"/>
      <c r="DN7" s="1"/>
      <c r="DO7" s="1"/>
      <c r="DP7" s="1"/>
      <c r="DQ7" s="1"/>
      <c r="DR7" s="1"/>
      <c r="DS7" s="68">
        <f>SUM(IF(DM7="x",Instructions!$H$50,0),IF(DN7="x",Instructions!$H$51,0),IF(DO7="x",Instructions!$H$52,0),IF(DP7="x",Instructions!$H$53,0),IF(DQ7="x",Instructions!$H$54,0),IF(DR7="x",Instructions!$H$55,0))</f>
        <v>0</v>
      </c>
      <c r="DT7" s="16"/>
      <c r="DU7" s="68">
        <f t="shared" si="27"/>
        <v>0</v>
      </c>
      <c r="DV7" s="69" t="str">
        <f t="shared" si="28"/>
        <v/>
      </c>
      <c r="DW7" s="70" t="str">
        <f t="shared" si="29"/>
        <v/>
      </c>
      <c r="DX7" s="70" t="str">
        <f t="shared" si="30"/>
        <v/>
      </c>
      <c r="DY7" s="70" t="str">
        <f t="shared" si="31"/>
        <v/>
      </c>
      <c r="DZ7" s="70" t="str">
        <f t="shared" si="32"/>
        <v/>
      </c>
      <c r="EF7" s="67" t="str">
        <f t="shared" si="33"/>
        <v/>
      </c>
      <c r="EG7" s="67" t="str">
        <f t="shared" si="34"/>
        <v/>
      </c>
      <c r="EH7" s="67" t="str">
        <f t="shared" si="35"/>
        <v/>
      </c>
      <c r="EI7" s="1"/>
      <c r="EJ7" s="1"/>
      <c r="EK7" s="1"/>
      <c r="EL7" s="1"/>
      <c r="EM7" s="1"/>
      <c r="EN7" s="1"/>
      <c r="EO7" s="1"/>
      <c r="EP7" s="67" t="str">
        <f t="shared" si="36"/>
        <v/>
      </c>
    </row>
    <row r="8" spans="1:152">
      <c r="A8" s="80"/>
      <c r="B8" s="79" t="s">
        <v>22</v>
      </c>
      <c r="C8" s="2">
        <f t="shared" si="0"/>
        <v>1</v>
      </c>
      <c r="D8" s="1"/>
      <c r="E8" s="1"/>
      <c r="F8" s="1"/>
      <c r="G8" s="16"/>
      <c r="H8" s="16"/>
      <c r="I8" s="16"/>
      <c r="J8" s="16"/>
      <c r="K8" s="16"/>
      <c r="L8" s="16"/>
      <c r="M8" s="16"/>
      <c r="N8" s="75" t="str">
        <f t="shared" si="1"/>
        <v/>
      </c>
      <c r="O8" s="77" t="str">
        <f t="shared" si="2"/>
        <v/>
      </c>
      <c r="P8" s="77" t="str">
        <f t="shared" si="3"/>
        <v/>
      </c>
      <c r="Q8" s="77" t="str">
        <f t="shared" si="4"/>
        <v/>
      </c>
      <c r="R8" s="77" t="str">
        <f t="shared" si="5"/>
        <v/>
      </c>
      <c r="W8" s="1"/>
      <c r="X8" s="1"/>
      <c r="Y8" s="1"/>
      <c r="Z8" s="1"/>
      <c r="AA8" s="1"/>
      <c r="AB8" s="1"/>
      <c r="AC8" s="1"/>
      <c r="AD8" s="1"/>
      <c r="AE8" s="1"/>
      <c r="AF8" s="1"/>
      <c r="AG8" s="1"/>
      <c r="AH8" s="1"/>
      <c r="AI8" s="1"/>
      <c r="AJ8" s="1"/>
      <c r="AK8" s="16"/>
      <c r="AL8" s="16"/>
      <c r="AM8" s="16"/>
      <c r="AN8" s="16"/>
      <c r="AO8" s="16"/>
      <c r="AP8" s="16"/>
      <c r="AQ8" s="16"/>
      <c r="AR8" s="16"/>
      <c r="AS8" s="16"/>
      <c r="AT8" s="16"/>
      <c r="AU8" s="74">
        <f>SUM(IF(X8="x",Instructions!$H$19,0),IF(W8="x",Instructions!$H$20,0),IF(Y8="x",Instructions!$H$21,0),IF(AD8="x",Instructions!$H$22,0),IF(AF8="x",Instructions!$H$23,0),IF(AH8="x",Instructions!$H$24,0),IF(AB8="x",Instructions!$H$25,0),IF(AC8="x",Instructions!$H$26,0),IF(AG8="x",Instructions!$H$27,0),IF(AE8="x",Instructions!$H$28,0),IF(Z8="x",Instructions!$H$29,0),IF(AA8="x",Instructions!$H$30,0),IF(AJ8="x",Instructions!$H$31,0),IF(AI8="x",Instructions!$H$32,0))</f>
        <v>0</v>
      </c>
      <c r="AV8" s="74">
        <f>SUM((IF(AI8="x",Instructions!$H$33,0)+(AK8*Instructions!$H$34)+(AL8/Instructions!$H$35)+(AM8/Instructions!$H$36)+(AN8/Instructions!$H$37))+((IF(AC8="x",SUM(Instructions!$H$44/Instructions!$H$38)+(AO8/Instructions!$H$38),0))+AP8+AQ8+AR8+AS8+AT8+AU8))</f>
        <v>0</v>
      </c>
      <c r="AW8" s="75" t="str">
        <f t="shared" si="6"/>
        <v/>
      </c>
      <c r="AX8" s="76" t="str">
        <f t="shared" si="7"/>
        <v/>
      </c>
      <c r="AY8" s="76" t="str">
        <f t="shared" si="8"/>
        <v/>
      </c>
      <c r="AZ8" s="76" t="str">
        <f t="shared" si="9"/>
        <v/>
      </c>
      <c r="BA8" s="76" t="str">
        <f t="shared" si="10"/>
        <v/>
      </c>
      <c r="BG8" s="1"/>
      <c r="BH8" s="1"/>
      <c r="BI8" s="1"/>
      <c r="BJ8" s="1"/>
      <c r="BK8" s="68"/>
      <c r="BL8" s="28"/>
      <c r="BM8" s="69" t="str">
        <f t="shared" si="11"/>
        <v/>
      </c>
      <c r="BN8" s="70" t="str">
        <f t="shared" si="12"/>
        <v/>
      </c>
      <c r="BO8" s="70" t="str">
        <f t="shared" si="13"/>
        <v/>
      </c>
      <c r="BP8" s="70" t="str">
        <f t="shared" si="14"/>
        <v/>
      </c>
      <c r="BQ8" s="70" t="str">
        <f t="shared" si="15"/>
        <v/>
      </c>
      <c r="BW8" s="1"/>
      <c r="BX8" s="1"/>
      <c r="BY8" s="1"/>
      <c r="BZ8" s="1"/>
      <c r="CA8" s="78"/>
      <c r="CB8" s="78"/>
      <c r="CC8" s="78"/>
      <c r="CD8" s="72">
        <f t="shared" si="16"/>
        <v>0</v>
      </c>
      <c r="CE8" s="72" t="str">
        <f t="shared" si="17"/>
        <v/>
      </c>
      <c r="CF8" s="73" t="str">
        <f t="shared" si="18"/>
        <v/>
      </c>
      <c r="CG8" s="73" t="str">
        <f t="shared" si="19"/>
        <v/>
      </c>
      <c r="CH8" s="73" t="str">
        <f t="shared" si="20"/>
        <v/>
      </c>
      <c r="CI8" s="73" t="str">
        <f t="shared" si="21"/>
        <v/>
      </c>
      <c r="CO8" s="1"/>
      <c r="CP8" s="19"/>
      <c r="CQ8" s="1"/>
      <c r="CR8" s="19"/>
      <c r="CS8" s="1"/>
      <c r="CT8" s="19"/>
      <c r="CU8" s="1"/>
      <c r="CV8" s="19"/>
      <c r="CW8" s="1"/>
      <c r="CX8" s="19"/>
      <c r="CY8" s="26"/>
      <c r="CZ8" s="19"/>
      <c r="DA8" s="71">
        <f>SUM(IF(CO8="a",Instructions!$H$41,0),IF(CO8="b",Instructions!$H$42,0),CP8,IF(CQ8="x",Instructions!$H$43,0),CR8,IF(CS8="x",Instructions!$H$44,0),CT8,IF(CU8="x",Instructions!$H$45,0),CV8,IF(CW8="x",Instructions!$H$46,0),CX8,IF(CY8="x",Instructions!$H$47,0),CZ8)</f>
        <v>0</v>
      </c>
      <c r="DB8" s="70" t="str">
        <f t="shared" si="22"/>
        <v/>
      </c>
      <c r="DC8" s="70" t="str">
        <f t="shared" si="23"/>
        <v/>
      </c>
      <c r="DD8" s="70" t="str">
        <f t="shared" si="24"/>
        <v/>
      </c>
      <c r="DE8" s="70" t="str">
        <f t="shared" si="25"/>
        <v/>
      </c>
      <c r="DF8" s="70" t="str">
        <f t="shared" si="26"/>
        <v/>
      </c>
      <c r="DL8" s="1"/>
      <c r="DM8" s="1"/>
      <c r="DN8" s="1"/>
      <c r="DO8" s="1"/>
      <c r="DP8" s="1"/>
      <c r="DQ8" s="1"/>
      <c r="DR8" s="1"/>
      <c r="DS8" s="68">
        <f>SUM(IF(DM8="x",Instructions!$H$50,0),IF(DN8="x",Instructions!$H$51,0),IF(DO8="x",Instructions!$H$52,0),IF(DP8="x",Instructions!$H$53,0),IF(DQ8="x",Instructions!$H$54,0),IF(DR8="x",Instructions!$H$55,0))</f>
        <v>0</v>
      </c>
      <c r="DT8" s="16"/>
      <c r="DU8" s="68">
        <f t="shared" si="27"/>
        <v>0</v>
      </c>
      <c r="DV8" s="69" t="str">
        <f t="shared" si="28"/>
        <v/>
      </c>
      <c r="DW8" s="70" t="str">
        <f t="shared" si="29"/>
        <v/>
      </c>
      <c r="DX8" s="70" t="str">
        <f t="shared" si="30"/>
        <v/>
      </c>
      <c r="DY8" s="70" t="str">
        <f t="shared" si="31"/>
        <v/>
      </c>
      <c r="DZ8" s="70" t="str">
        <f t="shared" si="32"/>
        <v/>
      </c>
      <c r="EF8" s="67" t="str">
        <f t="shared" si="33"/>
        <v/>
      </c>
      <c r="EG8" s="67" t="str">
        <f t="shared" si="34"/>
        <v/>
      </c>
      <c r="EH8" s="67" t="str">
        <f t="shared" si="35"/>
        <v/>
      </c>
      <c r="EI8" s="1"/>
      <c r="EJ8" s="1"/>
      <c r="EK8" s="1"/>
      <c r="EL8" s="1"/>
      <c r="EM8" s="1"/>
      <c r="EN8" s="1"/>
      <c r="EO8" s="1"/>
      <c r="EP8" s="67" t="str">
        <f t="shared" si="36"/>
        <v/>
      </c>
    </row>
    <row r="9" spans="1:152">
      <c r="A9" s="81"/>
      <c r="B9" s="79" t="s">
        <v>22</v>
      </c>
      <c r="C9" s="2">
        <f t="shared" si="0"/>
        <v>1</v>
      </c>
      <c r="D9" s="1"/>
      <c r="E9" s="1"/>
      <c r="F9" s="1"/>
      <c r="G9" s="16"/>
      <c r="H9" s="16"/>
      <c r="I9" s="16"/>
      <c r="J9" s="16"/>
      <c r="K9" s="16"/>
      <c r="L9" s="16"/>
      <c r="M9" s="16"/>
      <c r="N9" s="75" t="str">
        <f t="shared" si="1"/>
        <v/>
      </c>
      <c r="O9" s="77" t="str">
        <f t="shared" si="2"/>
        <v/>
      </c>
      <c r="P9" s="77" t="str">
        <f t="shared" si="3"/>
        <v/>
      </c>
      <c r="Q9" s="77" t="str">
        <f t="shared" si="4"/>
        <v/>
      </c>
      <c r="R9" s="77" t="str">
        <f t="shared" si="5"/>
        <v/>
      </c>
      <c r="W9" s="1"/>
      <c r="X9" s="1"/>
      <c r="Y9" s="1"/>
      <c r="Z9" s="1"/>
      <c r="AA9" s="1"/>
      <c r="AB9" s="1"/>
      <c r="AC9" s="1"/>
      <c r="AD9" s="1"/>
      <c r="AE9" s="1"/>
      <c r="AF9" s="1"/>
      <c r="AG9" s="1"/>
      <c r="AH9" s="1"/>
      <c r="AI9" s="1"/>
      <c r="AJ9" s="1"/>
      <c r="AK9" s="16"/>
      <c r="AL9" s="16"/>
      <c r="AM9" s="16"/>
      <c r="AN9" s="16"/>
      <c r="AO9" s="16"/>
      <c r="AP9" s="16"/>
      <c r="AQ9" s="16"/>
      <c r="AR9" s="16"/>
      <c r="AS9" s="16"/>
      <c r="AT9" s="16"/>
      <c r="AU9" s="74">
        <f>SUM(IF(X9="x",Instructions!$H$19,0),IF(W9="x",Instructions!$H$20,0),IF(Y9="x",Instructions!$H$21,0),IF(AD9="x",Instructions!$H$22,0),IF(AF9="x",Instructions!$H$23,0),IF(AH9="x",Instructions!$H$24,0),IF(AB9="x",Instructions!$H$25,0),IF(AC9="x",Instructions!$H$26,0),IF(AG9="x",Instructions!$H$27,0),IF(AE9="x",Instructions!$H$28,0),IF(Z9="x",Instructions!$H$29,0),IF(AA9="x",Instructions!$H$30,0),IF(AJ9="x",Instructions!$H$31,0),IF(AI9="x",Instructions!$H$32,0))</f>
        <v>0</v>
      </c>
      <c r="AV9" s="74">
        <f>SUM((IF(AI9="x",Instructions!$H$33,0)+(AK9*Instructions!$H$34)+(AL9/Instructions!$H$35)+(AM9/Instructions!$H$36)+(AN9/Instructions!$H$37))+((IF(AC9="x",SUM(Instructions!$H$44/Instructions!$H$38)+(AO9/Instructions!$H$38),0))+AP9+AQ9+AR9+AS9+AT9+AU9))</f>
        <v>0</v>
      </c>
      <c r="AW9" s="75" t="str">
        <f t="shared" si="6"/>
        <v/>
      </c>
      <c r="AX9" s="76" t="str">
        <f t="shared" si="7"/>
        <v/>
      </c>
      <c r="AY9" s="76" t="str">
        <f t="shared" si="8"/>
        <v/>
      </c>
      <c r="AZ9" s="76" t="str">
        <f t="shared" si="9"/>
        <v/>
      </c>
      <c r="BA9" s="76" t="str">
        <f t="shared" si="10"/>
        <v/>
      </c>
      <c r="BG9" s="1"/>
      <c r="BH9" s="1"/>
      <c r="BI9" s="1"/>
      <c r="BJ9" s="1"/>
      <c r="BK9" s="68"/>
      <c r="BL9" s="28"/>
      <c r="BM9" s="69" t="str">
        <f t="shared" si="11"/>
        <v/>
      </c>
      <c r="BN9" s="70" t="str">
        <f t="shared" si="12"/>
        <v/>
      </c>
      <c r="BO9" s="70" t="str">
        <f t="shared" si="13"/>
        <v/>
      </c>
      <c r="BP9" s="70" t="str">
        <f t="shared" si="14"/>
        <v/>
      </c>
      <c r="BQ9" s="70" t="str">
        <f t="shared" si="15"/>
        <v/>
      </c>
      <c r="BW9" s="1"/>
      <c r="BX9" s="1"/>
      <c r="BY9" s="1"/>
      <c r="BZ9" s="1"/>
      <c r="CA9" s="78"/>
      <c r="CB9" s="78"/>
      <c r="CC9" s="78"/>
      <c r="CD9" s="72">
        <f t="shared" si="16"/>
        <v>0</v>
      </c>
      <c r="CE9" s="72" t="str">
        <f t="shared" si="17"/>
        <v/>
      </c>
      <c r="CF9" s="73" t="str">
        <f t="shared" si="18"/>
        <v/>
      </c>
      <c r="CG9" s="73" t="str">
        <f t="shared" si="19"/>
        <v/>
      </c>
      <c r="CH9" s="73" t="str">
        <f t="shared" si="20"/>
        <v/>
      </c>
      <c r="CI9" s="73" t="str">
        <f t="shared" si="21"/>
        <v/>
      </c>
      <c r="CO9" s="1"/>
      <c r="CP9" s="19"/>
      <c r="CQ9" s="1"/>
      <c r="CR9" s="19"/>
      <c r="CS9" s="1"/>
      <c r="CT9" s="19"/>
      <c r="CU9" s="1"/>
      <c r="CV9" s="19"/>
      <c r="CW9" s="1"/>
      <c r="CX9" s="19"/>
      <c r="CY9" s="26"/>
      <c r="CZ9" s="19"/>
      <c r="DA9" s="71">
        <f>SUM(IF(CO9="a",Instructions!$H$41,0),IF(CO9="b",Instructions!$H$42,0),CP9,IF(CQ9="x",Instructions!$H$43,0),CR9,IF(CS9="x",Instructions!$H$44,0),CT9,IF(CU9="x",Instructions!$H$45,0),CV9,IF(CW9="x",Instructions!$H$46,0),CX9,IF(CY9="x",Instructions!$H$47,0),CZ9)</f>
        <v>0</v>
      </c>
      <c r="DB9" s="70" t="str">
        <f t="shared" si="22"/>
        <v/>
      </c>
      <c r="DC9" s="70" t="str">
        <f t="shared" si="23"/>
        <v/>
      </c>
      <c r="DD9" s="70" t="str">
        <f t="shared" si="24"/>
        <v/>
      </c>
      <c r="DE9" s="70" t="str">
        <f t="shared" si="25"/>
        <v/>
      </c>
      <c r="DF9" s="70" t="str">
        <f t="shared" si="26"/>
        <v/>
      </c>
      <c r="DL9" s="1"/>
      <c r="DM9" s="1"/>
      <c r="DN9" s="1"/>
      <c r="DO9" s="1"/>
      <c r="DP9" s="1"/>
      <c r="DQ9" s="1"/>
      <c r="DR9" s="1"/>
      <c r="DS9" s="68">
        <f>SUM(IF(DM9="x",Instructions!$H$50,0),IF(DN9="x",Instructions!$H$51,0),IF(DO9="x",Instructions!$H$52,0),IF(DP9="x",Instructions!$H$53,0),IF(DQ9="x",Instructions!$H$54,0),IF(DR9="x",Instructions!$H$55,0))</f>
        <v>0</v>
      </c>
      <c r="DT9" s="16"/>
      <c r="DU9" s="68">
        <f t="shared" si="27"/>
        <v>0</v>
      </c>
      <c r="DV9" s="69" t="str">
        <f t="shared" si="28"/>
        <v/>
      </c>
      <c r="DW9" s="70" t="str">
        <f t="shared" si="29"/>
        <v/>
      </c>
      <c r="DX9" s="70" t="str">
        <f t="shared" si="30"/>
        <v/>
      </c>
      <c r="DY9" s="70" t="str">
        <f t="shared" si="31"/>
        <v/>
      </c>
      <c r="DZ9" s="70" t="str">
        <f t="shared" si="32"/>
        <v/>
      </c>
      <c r="EF9" s="67" t="str">
        <f t="shared" si="33"/>
        <v/>
      </c>
      <c r="EG9" s="67" t="str">
        <f t="shared" si="34"/>
        <v/>
      </c>
      <c r="EH9" s="67" t="str">
        <f t="shared" si="35"/>
        <v/>
      </c>
      <c r="EI9" s="1"/>
      <c r="EJ9" s="1"/>
      <c r="EK9" s="1"/>
      <c r="EL9" s="1"/>
      <c r="EM9" s="1"/>
      <c r="EN9" s="1"/>
      <c r="EO9" s="1"/>
      <c r="EP9" s="67" t="str">
        <f t="shared" si="36"/>
        <v/>
      </c>
    </row>
    <row r="10" spans="1:152">
      <c r="A10" s="81"/>
      <c r="B10" s="79" t="s">
        <v>22</v>
      </c>
      <c r="C10" s="2">
        <f t="shared" si="0"/>
        <v>1</v>
      </c>
      <c r="D10" s="1"/>
      <c r="E10" s="1"/>
      <c r="F10" s="1"/>
      <c r="G10" s="16"/>
      <c r="H10" s="16"/>
      <c r="I10" s="16"/>
      <c r="J10" s="16"/>
      <c r="K10" s="16"/>
      <c r="L10" s="16"/>
      <c r="M10" s="16"/>
      <c r="N10" s="75" t="str">
        <f t="shared" si="1"/>
        <v/>
      </c>
      <c r="O10" s="77" t="str">
        <f t="shared" si="2"/>
        <v/>
      </c>
      <c r="P10" s="77" t="str">
        <f t="shared" si="3"/>
        <v/>
      </c>
      <c r="Q10" s="77" t="str">
        <f t="shared" si="4"/>
        <v/>
      </c>
      <c r="R10" s="77" t="str">
        <f t="shared" si="5"/>
        <v/>
      </c>
      <c r="W10" s="1"/>
      <c r="X10" s="1"/>
      <c r="Y10" s="1"/>
      <c r="Z10" s="1"/>
      <c r="AA10" s="1"/>
      <c r="AB10" s="1"/>
      <c r="AC10" s="1"/>
      <c r="AD10" s="1"/>
      <c r="AE10" s="1"/>
      <c r="AF10" s="1"/>
      <c r="AG10" s="1"/>
      <c r="AH10" s="1"/>
      <c r="AI10" s="1"/>
      <c r="AJ10" s="1"/>
      <c r="AK10" s="16"/>
      <c r="AL10" s="16"/>
      <c r="AM10" s="16"/>
      <c r="AN10" s="16"/>
      <c r="AO10" s="16"/>
      <c r="AP10" s="16"/>
      <c r="AQ10" s="16"/>
      <c r="AR10" s="16"/>
      <c r="AS10" s="16"/>
      <c r="AT10" s="16"/>
      <c r="AU10" s="74">
        <f>SUM(IF(X10="x",Instructions!$H$19,0),IF(W10="x",Instructions!$H$20,0),IF(Y10="x",Instructions!$H$21,0),IF(AD10="x",Instructions!$H$22,0),IF(AF10="x",Instructions!$H$23,0),IF(AH10="x",Instructions!$H$24,0),IF(AB10="x",Instructions!$H$25,0),IF(AC10="x",Instructions!$H$26,0),IF(AG10="x",Instructions!$H$27,0),IF(AE10="x",Instructions!$H$28,0),IF(Z10="x",Instructions!$H$29,0),IF(AA10="x",Instructions!$H$30,0),IF(AJ10="x",Instructions!$H$31,0),IF(AI10="x",Instructions!$H$32,0))</f>
        <v>0</v>
      </c>
      <c r="AV10" s="74">
        <f>SUM((IF(AI10="x",Instructions!$H$33,0)+(AK10*Instructions!$H$34)+(AL10/Instructions!$H$35)+(AM10/Instructions!$H$36)+(AN10/Instructions!$H$37))+((IF(AC10="x",SUM(Instructions!$H$44/Instructions!$H$38)+(AO10/Instructions!$H$38),0))+AP10+AQ10+AR10+AS10+AT10+AU10))</f>
        <v>0</v>
      </c>
      <c r="AW10" s="75" t="str">
        <f t="shared" si="6"/>
        <v/>
      </c>
      <c r="AX10" s="76" t="str">
        <f t="shared" si="7"/>
        <v/>
      </c>
      <c r="AY10" s="76" t="str">
        <f t="shared" si="8"/>
        <v/>
      </c>
      <c r="AZ10" s="76" t="str">
        <f t="shared" si="9"/>
        <v/>
      </c>
      <c r="BA10" s="76" t="str">
        <f t="shared" si="10"/>
        <v/>
      </c>
      <c r="BG10" s="1"/>
      <c r="BH10" s="1"/>
      <c r="BI10" s="1"/>
      <c r="BJ10" s="1"/>
      <c r="BK10" s="68"/>
      <c r="BL10" s="28"/>
      <c r="BM10" s="69" t="str">
        <f t="shared" si="11"/>
        <v/>
      </c>
      <c r="BN10" s="70" t="str">
        <f t="shared" si="12"/>
        <v/>
      </c>
      <c r="BO10" s="70" t="str">
        <f t="shared" si="13"/>
        <v/>
      </c>
      <c r="BP10" s="70" t="str">
        <f t="shared" si="14"/>
        <v/>
      </c>
      <c r="BQ10" s="70" t="str">
        <f t="shared" si="15"/>
        <v/>
      </c>
      <c r="BW10" s="1"/>
      <c r="BX10" s="1"/>
      <c r="BY10" s="1"/>
      <c r="BZ10" s="1"/>
      <c r="CA10" s="78"/>
      <c r="CB10" s="78"/>
      <c r="CC10" s="78"/>
      <c r="CD10" s="72">
        <f t="shared" si="16"/>
        <v>0</v>
      </c>
      <c r="CE10" s="72" t="str">
        <f t="shared" si="17"/>
        <v/>
      </c>
      <c r="CF10" s="73" t="str">
        <f t="shared" si="18"/>
        <v/>
      </c>
      <c r="CG10" s="73" t="str">
        <f t="shared" si="19"/>
        <v/>
      </c>
      <c r="CH10" s="73" t="str">
        <f t="shared" si="20"/>
        <v/>
      </c>
      <c r="CI10" s="73" t="str">
        <f t="shared" si="21"/>
        <v/>
      </c>
      <c r="CO10" s="1"/>
      <c r="CP10" s="19"/>
      <c r="CQ10" s="1"/>
      <c r="CR10" s="19"/>
      <c r="CS10" s="1"/>
      <c r="CT10" s="19"/>
      <c r="CU10" s="1"/>
      <c r="CV10" s="19"/>
      <c r="CW10" s="1"/>
      <c r="CX10" s="19"/>
      <c r="CY10" s="26"/>
      <c r="CZ10" s="19"/>
      <c r="DA10" s="71">
        <f>SUM(IF(CO10="a",Instructions!$H$41,0),IF(CO10="b",Instructions!$H$42,0),CP10,IF(CQ10="x",Instructions!$H$43,0),CR10,IF(CS10="x",Instructions!$H$44,0),CT10,IF(CU10="x",Instructions!$H$45,0),CV10,IF(CW10="x",Instructions!$H$46,0),CX10,IF(CY10="x",Instructions!$H$47,0),CZ10)</f>
        <v>0</v>
      </c>
      <c r="DB10" s="70" t="str">
        <f t="shared" si="22"/>
        <v/>
      </c>
      <c r="DC10" s="70" t="str">
        <f t="shared" si="23"/>
        <v/>
      </c>
      <c r="DD10" s="70" t="str">
        <f t="shared" si="24"/>
        <v/>
      </c>
      <c r="DE10" s="70" t="str">
        <f t="shared" si="25"/>
        <v/>
      </c>
      <c r="DF10" s="70" t="str">
        <f t="shared" si="26"/>
        <v/>
      </c>
      <c r="DL10" s="1"/>
      <c r="DM10" s="1"/>
      <c r="DN10" s="1"/>
      <c r="DO10" s="1"/>
      <c r="DP10" s="1"/>
      <c r="DQ10" s="1"/>
      <c r="DR10" s="1"/>
      <c r="DS10" s="68">
        <f>SUM(IF(DM10="x",Instructions!$H$50,0),IF(DN10="x",Instructions!$H$51,0),IF(DO10="x",Instructions!$H$52,0),IF(DP10="x",Instructions!$H$53,0),IF(DQ10="x",Instructions!$H$54,0),IF(DR10="x",Instructions!$H$55,0))</f>
        <v>0</v>
      </c>
      <c r="DT10" s="16"/>
      <c r="DU10" s="68">
        <f t="shared" si="27"/>
        <v>0</v>
      </c>
      <c r="DV10" s="69" t="str">
        <f t="shared" si="28"/>
        <v/>
      </c>
      <c r="DW10" s="70" t="str">
        <f t="shared" si="29"/>
        <v/>
      </c>
      <c r="DX10" s="70" t="str">
        <f t="shared" si="30"/>
        <v/>
      </c>
      <c r="DY10" s="70" t="str">
        <f t="shared" si="31"/>
        <v/>
      </c>
      <c r="DZ10" s="70" t="str">
        <f t="shared" si="32"/>
        <v/>
      </c>
      <c r="EF10" s="67" t="str">
        <f t="shared" si="33"/>
        <v/>
      </c>
      <c r="EG10" s="67" t="str">
        <f t="shared" si="34"/>
        <v/>
      </c>
      <c r="EH10" s="67" t="str">
        <f t="shared" si="35"/>
        <v/>
      </c>
      <c r="EI10" s="1"/>
      <c r="EJ10" s="1"/>
      <c r="EK10" s="1"/>
      <c r="EL10" s="1"/>
      <c r="EM10" s="1"/>
      <c r="EN10" s="1"/>
      <c r="EO10" s="1"/>
      <c r="EP10" s="67" t="str">
        <f t="shared" si="36"/>
        <v/>
      </c>
    </row>
    <row r="11" spans="1:152">
      <c r="A11" s="80"/>
      <c r="B11" s="79" t="s">
        <v>22</v>
      </c>
      <c r="C11" s="2">
        <f t="shared" si="0"/>
        <v>1</v>
      </c>
      <c r="D11" s="1"/>
      <c r="E11" s="1"/>
      <c r="F11" s="1"/>
      <c r="G11" s="16"/>
      <c r="H11" s="16"/>
      <c r="I11" s="16"/>
      <c r="J11" s="16"/>
      <c r="K11" s="16"/>
      <c r="L11" s="16"/>
      <c r="M11" s="16"/>
      <c r="N11" s="75" t="str">
        <f t="shared" si="1"/>
        <v/>
      </c>
      <c r="O11" s="77" t="str">
        <f t="shared" si="2"/>
        <v/>
      </c>
      <c r="P11" s="77" t="str">
        <f t="shared" si="3"/>
        <v/>
      </c>
      <c r="Q11" s="77" t="str">
        <f t="shared" si="4"/>
        <v/>
      </c>
      <c r="R11" s="77" t="str">
        <f t="shared" si="5"/>
        <v/>
      </c>
      <c r="W11" s="1"/>
      <c r="X11" s="1"/>
      <c r="Y11" s="1"/>
      <c r="Z11" s="1"/>
      <c r="AA11" s="1"/>
      <c r="AB11" s="1"/>
      <c r="AC11" s="1"/>
      <c r="AD11" s="1"/>
      <c r="AE11" s="1"/>
      <c r="AF11" s="1"/>
      <c r="AG11" s="1"/>
      <c r="AH11" s="1"/>
      <c r="AI11" s="1"/>
      <c r="AJ11" s="1"/>
      <c r="AK11" s="16"/>
      <c r="AL11" s="16"/>
      <c r="AM11" s="16"/>
      <c r="AN11" s="16"/>
      <c r="AO11" s="16"/>
      <c r="AP11" s="16"/>
      <c r="AQ11" s="16"/>
      <c r="AR11" s="16"/>
      <c r="AS11" s="16"/>
      <c r="AT11" s="16"/>
      <c r="AU11" s="74">
        <f>SUM(IF(X11="x",Instructions!$H$19,0),IF(W11="x",Instructions!$H$20,0),IF(Y11="x",Instructions!$H$21,0),IF(AD11="x",Instructions!$H$22,0),IF(AF11="x",Instructions!$H$23,0),IF(AH11="x",Instructions!$H$24,0),IF(AB11="x",Instructions!$H$25,0),IF(AC11="x",Instructions!$H$26,0),IF(AG11="x",Instructions!$H$27,0),IF(AE11="x",Instructions!$H$28,0),IF(Z11="x",Instructions!$H$29,0),IF(AA11="x",Instructions!$H$30,0),IF(AJ11="x",Instructions!$H$31,0),IF(AI11="x",Instructions!$H$32,0))</f>
        <v>0</v>
      </c>
      <c r="AV11" s="74">
        <f>SUM((IF(AI11="x",Instructions!$H$33,0)+(AK11*Instructions!$H$34)+(AL11/Instructions!$H$35)+(AM11/Instructions!$H$36)+(AN11/Instructions!$H$37))+((IF(AC11="x",SUM(Instructions!$H$44/Instructions!$H$38)+(AO11/Instructions!$H$38),0))+AP11+AQ11+AR11+AS11+AT11+AU11))</f>
        <v>0</v>
      </c>
      <c r="AW11" s="75" t="str">
        <f t="shared" si="6"/>
        <v/>
      </c>
      <c r="AX11" s="76" t="str">
        <f t="shared" si="7"/>
        <v/>
      </c>
      <c r="AY11" s="76" t="str">
        <f t="shared" si="8"/>
        <v/>
      </c>
      <c r="AZ11" s="76" t="str">
        <f t="shared" si="9"/>
        <v/>
      </c>
      <c r="BA11" s="76" t="str">
        <f t="shared" si="10"/>
        <v/>
      </c>
      <c r="BG11" s="1"/>
      <c r="BH11" s="1"/>
      <c r="BI11" s="1"/>
      <c r="BJ11" s="1"/>
      <c r="BK11" s="68"/>
      <c r="BL11" s="28"/>
      <c r="BM11" s="69" t="str">
        <f t="shared" si="11"/>
        <v/>
      </c>
      <c r="BN11" s="70" t="str">
        <f t="shared" si="12"/>
        <v/>
      </c>
      <c r="BO11" s="70" t="str">
        <f t="shared" si="13"/>
        <v/>
      </c>
      <c r="BP11" s="70" t="str">
        <f t="shared" si="14"/>
        <v/>
      </c>
      <c r="BQ11" s="70" t="str">
        <f t="shared" si="15"/>
        <v/>
      </c>
      <c r="BW11" s="1"/>
      <c r="BX11" s="1"/>
      <c r="BY11" s="1"/>
      <c r="BZ11" s="1"/>
      <c r="CA11" s="78"/>
      <c r="CB11" s="78"/>
      <c r="CC11" s="78"/>
      <c r="CD11" s="72">
        <f t="shared" si="16"/>
        <v>0</v>
      </c>
      <c r="CE11" s="72" t="str">
        <f t="shared" si="17"/>
        <v/>
      </c>
      <c r="CF11" s="73" t="str">
        <f t="shared" si="18"/>
        <v/>
      </c>
      <c r="CG11" s="73" t="str">
        <f t="shared" si="19"/>
        <v/>
      </c>
      <c r="CH11" s="73" t="str">
        <f t="shared" si="20"/>
        <v/>
      </c>
      <c r="CI11" s="73" t="str">
        <f t="shared" si="21"/>
        <v/>
      </c>
      <c r="CO11" s="1"/>
      <c r="CP11" s="19"/>
      <c r="CQ11" s="1"/>
      <c r="CR11" s="19"/>
      <c r="CS11" s="1"/>
      <c r="CT11" s="19"/>
      <c r="CU11" s="1"/>
      <c r="CV11" s="19"/>
      <c r="CW11" s="1"/>
      <c r="CX11" s="19"/>
      <c r="CY11" s="26"/>
      <c r="CZ11" s="19"/>
      <c r="DA11" s="71">
        <f>SUM(IF(CO11="a",Instructions!$H$41,0),IF(CO11="b",Instructions!$H$42,0),CP11,IF(CQ11="x",Instructions!$H$43,0),CR11,IF(CS11="x",Instructions!$H$44,0),CT11,IF(CU11="x",Instructions!$H$45,0),CV11,IF(CW11="x",Instructions!$H$46,0),CX11,IF(CY11="x",Instructions!$H$47,0),CZ11)</f>
        <v>0</v>
      </c>
      <c r="DB11" s="70" t="str">
        <f t="shared" si="22"/>
        <v/>
      </c>
      <c r="DC11" s="70" t="str">
        <f t="shared" si="23"/>
        <v/>
      </c>
      <c r="DD11" s="70" t="str">
        <f t="shared" si="24"/>
        <v/>
      </c>
      <c r="DE11" s="70" t="str">
        <f t="shared" si="25"/>
        <v/>
      </c>
      <c r="DF11" s="70" t="str">
        <f t="shared" si="26"/>
        <v/>
      </c>
      <c r="DL11" s="1"/>
      <c r="DM11" s="1"/>
      <c r="DN11" s="1"/>
      <c r="DO11" s="1"/>
      <c r="DP11" s="1"/>
      <c r="DQ11" s="1"/>
      <c r="DR11" s="1"/>
      <c r="DS11" s="68">
        <f>SUM(IF(DM11="x",Instructions!$H$50,0),IF(DN11="x",Instructions!$H$51,0),IF(DO11="x",Instructions!$H$52,0),IF(DP11="x",Instructions!$H$53,0),IF(DQ11="x",Instructions!$H$54,0),IF(DR11="x",Instructions!$H$55,0))</f>
        <v>0</v>
      </c>
      <c r="DT11" s="16"/>
      <c r="DU11" s="68">
        <f t="shared" si="27"/>
        <v>0</v>
      </c>
      <c r="DV11" s="69" t="str">
        <f t="shared" si="28"/>
        <v/>
      </c>
      <c r="DW11" s="70" t="str">
        <f t="shared" si="29"/>
        <v/>
      </c>
      <c r="DX11" s="70" t="str">
        <f t="shared" si="30"/>
        <v/>
      </c>
      <c r="DY11" s="70" t="str">
        <f t="shared" si="31"/>
        <v/>
      </c>
      <c r="DZ11" s="70" t="str">
        <f t="shared" si="32"/>
        <v/>
      </c>
      <c r="EF11" s="67" t="str">
        <f t="shared" si="33"/>
        <v/>
      </c>
      <c r="EG11" s="67" t="str">
        <f t="shared" si="34"/>
        <v/>
      </c>
      <c r="EH11" s="67" t="str">
        <f t="shared" si="35"/>
        <v/>
      </c>
      <c r="EI11" s="1"/>
      <c r="EJ11" s="1"/>
      <c r="EK11" s="1"/>
      <c r="EL11" s="1"/>
      <c r="EM11" s="1"/>
      <c r="EN11" s="1"/>
      <c r="EO11" s="1"/>
      <c r="EP11" s="67" t="str">
        <f t="shared" si="36"/>
        <v/>
      </c>
    </row>
    <row r="12" spans="1:152">
      <c r="A12" s="80"/>
      <c r="B12" s="79" t="s">
        <v>22</v>
      </c>
      <c r="C12" s="2">
        <f t="shared" si="0"/>
        <v>1</v>
      </c>
      <c r="D12" s="1"/>
      <c r="E12" s="1"/>
      <c r="F12" s="1"/>
      <c r="G12" s="16"/>
      <c r="H12" s="16"/>
      <c r="I12" s="16"/>
      <c r="J12" s="16"/>
      <c r="K12" s="16"/>
      <c r="L12" s="16"/>
      <c r="M12" s="16"/>
      <c r="N12" s="75" t="str">
        <f t="shared" si="1"/>
        <v/>
      </c>
      <c r="O12" s="77" t="str">
        <f t="shared" si="2"/>
        <v/>
      </c>
      <c r="P12" s="77" t="str">
        <f t="shared" si="3"/>
        <v/>
      </c>
      <c r="Q12" s="77" t="str">
        <f t="shared" si="4"/>
        <v/>
      </c>
      <c r="R12" s="77" t="str">
        <f t="shared" si="5"/>
        <v/>
      </c>
      <c r="W12" s="1"/>
      <c r="X12" s="1"/>
      <c r="Y12" s="1"/>
      <c r="Z12" s="1"/>
      <c r="AA12" s="1"/>
      <c r="AB12" s="1"/>
      <c r="AC12" s="1"/>
      <c r="AD12" s="1"/>
      <c r="AE12" s="1"/>
      <c r="AF12" s="1"/>
      <c r="AG12" s="1"/>
      <c r="AH12" s="1"/>
      <c r="AI12" s="1"/>
      <c r="AJ12" s="1"/>
      <c r="AK12" s="16"/>
      <c r="AL12" s="16"/>
      <c r="AM12" s="16"/>
      <c r="AN12" s="16"/>
      <c r="AO12" s="16"/>
      <c r="AP12" s="16"/>
      <c r="AQ12" s="16"/>
      <c r="AR12" s="16"/>
      <c r="AS12" s="16"/>
      <c r="AT12" s="16"/>
      <c r="AU12" s="74">
        <f>SUM(IF(X12="x",Instructions!$H$19,0),IF(W12="x",Instructions!$H$20,0),IF(Y12="x",Instructions!$H$21,0),IF(AD12="x",Instructions!$H$22,0),IF(AF12="x",Instructions!$H$23,0),IF(AH12="x",Instructions!$H$24,0),IF(AB12="x",Instructions!$H$25,0),IF(AC12="x",Instructions!$H$26,0),IF(AG12="x",Instructions!$H$27,0),IF(AE12="x",Instructions!$H$28,0),IF(Z12="x",Instructions!$H$29,0),IF(AA12="x",Instructions!$H$30,0),IF(AJ12="x",Instructions!$H$31,0),IF(AI12="x",Instructions!$H$32,0))</f>
        <v>0</v>
      </c>
      <c r="AV12" s="74">
        <f>SUM((IF(AI12="x",Instructions!$H$33,0)+(AK12*Instructions!$H$34)+(AL12/Instructions!$H$35)+(AM12/Instructions!$H$36)+(AN12/Instructions!$H$37))+((IF(AC12="x",SUM(Instructions!$H$44/Instructions!$H$38)+(AO12/Instructions!$H$38),0))+AP12+AQ12+AR12+AS12+AT12+AU12))</f>
        <v>0</v>
      </c>
      <c r="AW12" s="75" t="str">
        <f t="shared" si="6"/>
        <v/>
      </c>
      <c r="AX12" s="76" t="str">
        <f t="shared" si="7"/>
        <v/>
      </c>
      <c r="AY12" s="76" t="str">
        <f t="shared" si="8"/>
        <v/>
      </c>
      <c r="AZ12" s="76" t="str">
        <f t="shared" si="9"/>
        <v/>
      </c>
      <c r="BA12" s="76" t="str">
        <f t="shared" si="10"/>
        <v/>
      </c>
      <c r="BG12" s="1"/>
      <c r="BH12" s="1"/>
      <c r="BI12" s="1"/>
      <c r="BJ12" s="1"/>
      <c r="BK12" s="68"/>
      <c r="BL12" s="28"/>
      <c r="BM12" s="69" t="str">
        <f t="shared" si="11"/>
        <v/>
      </c>
      <c r="BN12" s="70" t="str">
        <f t="shared" si="12"/>
        <v/>
      </c>
      <c r="BO12" s="70" t="str">
        <f t="shared" si="13"/>
        <v/>
      </c>
      <c r="BP12" s="70" t="str">
        <f t="shared" si="14"/>
        <v/>
      </c>
      <c r="BQ12" s="70" t="str">
        <f t="shared" si="15"/>
        <v/>
      </c>
      <c r="BW12" s="1"/>
      <c r="BX12" s="1"/>
      <c r="BY12" s="1"/>
      <c r="BZ12" s="1"/>
      <c r="CA12" s="78"/>
      <c r="CB12" s="78"/>
      <c r="CC12" s="78"/>
      <c r="CD12" s="72">
        <f t="shared" si="16"/>
        <v>0</v>
      </c>
      <c r="CE12" s="72" t="str">
        <f t="shared" si="17"/>
        <v/>
      </c>
      <c r="CF12" s="73" t="str">
        <f t="shared" si="18"/>
        <v/>
      </c>
      <c r="CG12" s="73" t="str">
        <f t="shared" si="19"/>
        <v/>
      </c>
      <c r="CH12" s="73" t="str">
        <f t="shared" si="20"/>
        <v/>
      </c>
      <c r="CI12" s="73" t="str">
        <f t="shared" si="21"/>
        <v/>
      </c>
      <c r="CO12" s="1"/>
      <c r="CP12" s="19"/>
      <c r="CQ12" s="1"/>
      <c r="CR12" s="19"/>
      <c r="CS12" s="1"/>
      <c r="CT12" s="19"/>
      <c r="CU12" s="1"/>
      <c r="CV12" s="19"/>
      <c r="CW12" s="1"/>
      <c r="CX12" s="19"/>
      <c r="CY12" s="26"/>
      <c r="CZ12" s="19"/>
      <c r="DA12" s="71">
        <f>SUM(IF(CO12="a",Instructions!$H$41,0),IF(CO12="b",Instructions!$H$42,0),CP12,IF(CQ12="x",Instructions!$H$43,0),CR12,IF(CS12="x",Instructions!$H$44,0),CT12,IF(CU12="x",Instructions!$H$45,0),CV12,IF(CW12="x",Instructions!$H$46,0),CX12,IF(CY12="x",Instructions!$H$47,0),CZ12)</f>
        <v>0</v>
      </c>
      <c r="DB12" s="70" t="str">
        <f t="shared" si="22"/>
        <v/>
      </c>
      <c r="DC12" s="70" t="str">
        <f t="shared" si="23"/>
        <v/>
      </c>
      <c r="DD12" s="70" t="str">
        <f t="shared" si="24"/>
        <v/>
      </c>
      <c r="DE12" s="70" t="str">
        <f t="shared" si="25"/>
        <v/>
      </c>
      <c r="DF12" s="70" t="str">
        <f t="shared" si="26"/>
        <v/>
      </c>
      <c r="DL12" s="1"/>
      <c r="DM12" s="1"/>
      <c r="DN12" s="1"/>
      <c r="DO12" s="1"/>
      <c r="DP12" s="1"/>
      <c r="DQ12" s="1"/>
      <c r="DR12" s="1"/>
      <c r="DS12" s="68">
        <f>SUM(IF(DM12="x",Instructions!$H$50,0),IF(DN12="x",Instructions!$H$51,0),IF(DO12="x",Instructions!$H$52,0),IF(DP12="x",Instructions!$H$53,0),IF(DQ12="x",Instructions!$H$54,0),IF(DR12="x",Instructions!$H$55,0))</f>
        <v>0</v>
      </c>
      <c r="DT12" s="16"/>
      <c r="DU12" s="68">
        <f t="shared" si="27"/>
        <v>0</v>
      </c>
      <c r="DV12" s="69" t="str">
        <f t="shared" si="28"/>
        <v/>
      </c>
      <c r="DW12" s="70" t="str">
        <f t="shared" si="29"/>
        <v/>
      </c>
      <c r="DX12" s="70" t="str">
        <f t="shared" si="30"/>
        <v/>
      </c>
      <c r="DY12" s="70" t="str">
        <f t="shared" si="31"/>
        <v/>
      </c>
      <c r="DZ12" s="70" t="str">
        <f t="shared" si="32"/>
        <v/>
      </c>
      <c r="EF12" s="67" t="str">
        <f t="shared" si="33"/>
        <v/>
      </c>
      <c r="EG12" s="67" t="str">
        <f t="shared" si="34"/>
        <v/>
      </c>
      <c r="EH12" s="67" t="str">
        <f t="shared" si="35"/>
        <v/>
      </c>
      <c r="EI12" s="1"/>
      <c r="EJ12" s="1"/>
      <c r="EK12" s="1"/>
      <c r="EL12" s="1"/>
      <c r="EM12" s="1"/>
      <c r="EN12" s="1"/>
      <c r="EO12" s="1"/>
      <c r="EP12" s="67" t="str">
        <f t="shared" si="36"/>
        <v/>
      </c>
    </row>
    <row r="13" spans="1:152">
      <c r="A13" s="80"/>
      <c r="B13" s="79" t="s">
        <v>22</v>
      </c>
      <c r="C13" s="2">
        <f t="shared" si="0"/>
        <v>1</v>
      </c>
      <c r="D13" s="1"/>
      <c r="E13" s="1"/>
      <c r="F13" s="1"/>
      <c r="G13" s="16"/>
      <c r="H13" s="16"/>
      <c r="I13" s="16"/>
      <c r="J13" s="16"/>
      <c r="K13" s="16"/>
      <c r="L13" s="16"/>
      <c r="M13" s="16"/>
      <c r="N13" s="75" t="str">
        <f t="shared" si="1"/>
        <v/>
      </c>
      <c r="O13" s="77" t="str">
        <f t="shared" si="2"/>
        <v/>
      </c>
      <c r="P13" s="77" t="str">
        <f t="shared" si="3"/>
        <v/>
      </c>
      <c r="Q13" s="77" t="str">
        <f t="shared" si="4"/>
        <v/>
      </c>
      <c r="R13" s="77" t="str">
        <f t="shared" si="5"/>
        <v/>
      </c>
      <c r="W13" s="1"/>
      <c r="X13" s="1"/>
      <c r="Y13" s="1"/>
      <c r="Z13" s="1"/>
      <c r="AA13" s="1"/>
      <c r="AB13" s="1"/>
      <c r="AC13" s="1"/>
      <c r="AD13" s="1"/>
      <c r="AE13" s="1"/>
      <c r="AF13" s="1"/>
      <c r="AG13" s="1"/>
      <c r="AH13" s="1"/>
      <c r="AI13" s="1"/>
      <c r="AJ13" s="1"/>
      <c r="AK13" s="16"/>
      <c r="AL13" s="16"/>
      <c r="AM13" s="16"/>
      <c r="AN13" s="16"/>
      <c r="AO13" s="16"/>
      <c r="AP13" s="16"/>
      <c r="AQ13" s="16"/>
      <c r="AR13" s="16"/>
      <c r="AS13" s="16"/>
      <c r="AT13" s="16"/>
      <c r="AU13" s="74">
        <f>SUM(IF(X13="x",Instructions!$H$19,0),IF(W13="x",Instructions!$H$20,0),IF(Y13="x",Instructions!$H$21,0),IF(AD13="x",Instructions!$H$22,0),IF(AF13="x",Instructions!$H$23,0),IF(AH13="x",Instructions!$H$24,0),IF(AB13="x",Instructions!$H$25,0),IF(AC13="x",Instructions!$H$26,0),IF(AG13="x",Instructions!$H$27,0),IF(AE13="x",Instructions!$H$28,0),IF(Z13="x",Instructions!$H$29,0),IF(AA13="x",Instructions!$H$30,0),IF(AJ13="x",Instructions!$H$31,0),IF(AI13="x",Instructions!$H$32,0))</f>
        <v>0</v>
      </c>
      <c r="AV13" s="74">
        <f>SUM((IF(AI13="x",Instructions!$H$33,0)+(AK13*Instructions!$H$34)+(AL13/Instructions!$H$35)+(AM13/Instructions!$H$36)+(AN13/Instructions!$H$37))+((IF(AC13="x",SUM(Instructions!$H$44/Instructions!$H$38)+(AO13/Instructions!$H$38),0))+AP13+AQ13+AR13+AS13+AT13+AU13))</f>
        <v>0</v>
      </c>
      <c r="AW13" s="75" t="str">
        <f t="shared" si="6"/>
        <v/>
      </c>
      <c r="AX13" s="76" t="str">
        <f t="shared" si="7"/>
        <v/>
      </c>
      <c r="AY13" s="76" t="str">
        <f t="shared" si="8"/>
        <v/>
      </c>
      <c r="AZ13" s="76" t="str">
        <f t="shared" si="9"/>
        <v/>
      </c>
      <c r="BA13" s="76" t="str">
        <f t="shared" si="10"/>
        <v/>
      </c>
      <c r="BG13" s="1"/>
      <c r="BH13" s="1"/>
      <c r="BI13" s="1"/>
      <c r="BJ13" s="1"/>
      <c r="BK13" s="68"/>
      <c r="BL13" s="28"/>
      <c r="BM13" s="69" t="str">
        <f t="shared" si="11"/>
        <v/>
      </c>
      <c r="BN13" s="70" t="str">
        <f t="shared" si="12"/>
        <v/>
      </c>
      <c r="BO13" s="70" t="str">
        <f t="shared" si="13"/>
        <v/>
      </c>
      <c r="BP13" s="70" t="str">
        <f t="shared" si="14"/>
        <v/>
      </c>
      <c r="BQ13" s="70" t="str">
        <f t="shared" si="15"/>
        <v/>
      </c>
      <c r="BW13" s="1"/>
      <c r="BX13" s="1"/>
      <c r="BY13" s="1"/>
      <c r="BZ13" s="1"/>
      <c r="CA13" s="78"/>
      <c r="CB13" s="78"/>
      <c r="CC13" s="78"/>
      <c r="CD13" s="72">
        <f t="shared" si="16"/>
        <v>0</v>
      </c>
      <c r="CE13" s="72" t="str">
        <f t="shared" si="17"/>
        <v/>
      </c>
      <c r="CF13" s="73" t="str">
        <f t="shared" si="18"/>
        <v/>
      </c>
      <c r="CG13" s="73" t="str">
        <f t="shared" si="19"/>
        <v/>
      </c>
      <c r="CH13" s="73" t="str">
        <f t="shared" si="20"/>
        <v/>
      </c>
      <c r="CI13" s="73" t="str">
        <f t="shared" si="21"/>
        <v/>
      </c>
      <c r="CO13" s="1"/>
      <c r="CP13" s="19"/>
      <c r="CQ13" s="1"/>
      <c r="CR13" s="19"/>
      <c r="CS13" s="1"/>
      <c r="CT13" s="19"/>
      <c r="CU13" s="1"/>
      <c r="CV13" s="19"/>
      <c r="CW13" s="1"/>
      <c r="CX13" s="19"/>
      <c r="CY13" s="26"/>
      <c r="CZ13" s="19"/>
      <c r="DA13" s="71">
        <f>SUM(IF(CO13="a",Instructions!$H$41,0),IF(CO13="b",Instructions!$H$42,0),CP13,IF(CQ13="x",Instructions!$H$43,0),CR13,IF(CS13="x",Instructions!$H$44,0),CT13,IF(CU13="x",Instructions!$H$45,0),CV13,IF(CW13="x",Instructions!$H$46,0),CX13,IF(CY13="x",Instructions!$H$47,0),CZ13)</f>
        <v>0</v>
      </c>
      <c r="DB13" s="70" t="str">
        <f t="shared" si="22"/>
        <v/>
      </c>
      <c r="DC13" s="70" t="str">
        <f t="shared" si="23"/>
        <v/>
      </c>
      <c r="DD13" s="70" t="str">
        <f t="shared" si="24"/>
        <v/>
      </c>
      <c r="DE13" s="70" t="str">
        <f t="shared" si="25"/>
        <v/>
      </c>
      <c r="DF13" s="70" t="str">
        <f t="shared" si="26"/>
        <v/>
      </c>
      <c r="DL13" s="1"/>
      <c r="DM13" s="1"/>
      <c r="DN13" s="1"/>
      <c r="DO13" s="1"/>
      <c r="DP13" s="1"/>
      <c r="DQ13" s="1"/>
      <c r="DR13" s="1"/>
      <c r="DS13" s="68">
        <f>SUM(IF(DM13="x",Instructions!$H$50,0),IF(DN13="x",Instructions!$H$51,0),IF(DO13="x",Instructions!$H$52,0),IF(DP13="x",Instructions!$H$53,0),IF(DQ13="x",Instructions!$H$54,0),IF(DR13="x",Instructions!$H$55,0))</f>
        <v>0</v>
      </c>
      <c r="DT13" s="16"/>
      <c r="DU13" s="68">
        <f t="shared" si="27"/>
        <v>0</v>
      </c>
      <c r="DV13" s="69" t="str">
        <f t="shared" si="28"/>
        <v/>
      </c>
      <c r="DW13" s="70" t="str">
        <f t="shared" si="29"/>
        <v/>
      </c>
      <c r="DX13" s="70" t="str">
        <f t="shared" si="30"/>
        <v/>
      </c>
      <c r="DY13" s="70" t="str">
        <f t="shared" si="31"/>
        <v/>
      </c>
      <c r="DZ13" s="70" t="str">
        <f t="shared" si="32"/>
        <v/>
      </c>
      <c r="EF13" s="67" t="str">
        <f t="shared" si="33"/>
        <v/>
      </c>
      <c r="EG13" s="67" t="str">
        <f t="shared" si="34"/>
        <v/>
      </c>
      <c r="EH13" s="67" t="str">
        <f t="shared" si="35"/>
        <v/>
      </c>
      <c r="EI13" s="1"/>
      <c r="EJ13" s="1"/>
      <c r="EK13" s="1"/>
      <c r="EL13" s="1"/>
      <c r="EM13" s="1"/>
      <c r="EN13" s="1"/>
      <c r="EO13" s="1"/>
      <c r="EP13" s="67" t="str">
        <f t="shared" si="36"/>
        <v/>
      </c>
    </row>
    <row r="14" spans="1:152">
      <c r="A14" s="81"/>
      <c r="B14" s="79" t="s">
        <v>22</v>
      </c>
      <c r="C14" s="2">
        <f t="shared" si="0"/>
        <v>1</v>
      </c>
      <c r="D14" s="1"/>
      <c r="E14" s="1"/>
      <c r="F14" s="1"/>
      <c r="G14" s="16"/>
      <c r="H14" s="16"/>
      <c r="I14" s="16"/>
      <c r="J14" s="16"/>
      <c r="K14" s="16"/>
      <c r="L14" s="16"/>
      <c r="M14" s="16"/>
      <c r="N14" s="75" t="str">
        <f t="shared" si="1"/>
        <v/>
      </c>
      <c r="O14" s="77" t="str">
        <f t="shared" si="2"/>
        <v/>
      </c>
      <c r="P14" s="77" t="str">
        <f t="shared" si="3"/>
        <v/>
      </c>
      <c r="Q14" s="77" t="str">
        <f t="shared" si="4"/>
        <v/>
      </c>
      <c r="R14" s="77" t="str">
        <f t="shared" si="5"/>
        <v/>
      </c>
      <c r="W14" s="1"/>
      <c r="X14" s="1"/>
      <c r="Y14" s="1"/>
      <c r="Z14" s="1"/>
      <c r="AA14" s="1"/>
      <c r="AB14" s="1"/>
      <c r="AC14" s="1"/>
      <c r="AD14" s="1"/>
      <c r="AE14" s="1"/>
      <c r="AF14" s="1"/>
      <c r="AG14" s="1"/>
      <c r="AH14" s="1"/>
      <c r="AI14" s="1"/>
      <c r="AJ14" s="1"/>
      <c r="AK14" s="16"/>
      <c r="AL14" s="16"/>
      <c r="AM14" s="16"/>
      <c r="AN14" s="16"/>
      <c r="AO14" s="16"/>
      <c r="AP14" s="16"/>
      <c r="AQ14" s="16"/>
      <c r="AR14" s="16"/>
      <c r="AS14" s="16"/>
      <c r="AT14" s="16"/>
      <c r="AU14" s="74">
        <f>SUM(IF(X14="x",Instructions!$H$19,0),IF(W14="x",Instructions!$H$20,0),IF(Y14="x",Instructions!$H$21,0),IF(AD14="x",Instructions!$H$22,0),IF(AF14="x",Instructions!$H$23,0),IF(AH14="x",Instructions!$H$24,0),IF(AB14="x",Instructions!$H$25,0),IF(AC14="x",Instructions!$H$26,0),IF(AG14="x",Instructions!$H$27,0),IF(AE14="x",Instructions!$H$28,0),IF(Z14="x",Instructions!$H$29,0),IF(AA14="x",Instructions!$H$30,0),IF(AJ14="x",Instructions!$H$31,0),IF(AI14="x",Instructions!$H$32,0))</f>
        <v>0</v>
      </c>
      <c r="AV14" s="74">
        <f>SUM((IF(AI14="x",Instructions!$H$33,0)+(AK14*Instructions!$H$34)+(AL14/Instructions!$H$35)+(AM14/Instructions!$H$36)+(AN14/Instructions!$H$37))+((IF(AC14="x",SUM(Instructions!$H$44/Instructions!$H$38)+(AO14/Instructions!$H$38),0))+AP14+AQ14+AR14+AS14+AT14+AU14))</f>
        <v>0</v>
      </c>
      <c r="AW14" s="75" t="str">
        <f t="shared" si="6"/>
        <v/>
      </c>
      <c r="AX14" s="76" t="str">
        <f t="shared" si="7"/>
        <v/>
      </c>
      <c r="AY14" s="76" t="str">
        <f t="shared" si="8"/>
        <v/>
      </c>
      <c r="AZ14" s="76" t="str">
        <f t="shared" si="9"/>
        <v/>
      </c>
      <c r="BA14" s="76" t="str">
        <f t="shared" si="10"/>
        <v/>
      </c>
      <c r="BG14" s="1"/>
      <c r="BH14" s="1"/>
      <c r="BI14" s="1"/>
      <c r="BJ14" s="1"/>
      <c r="BK14" s="68"/>
      <c r="BL14" s="28"/>
      <c r="BM14" s="69" t="str">
        <f t="shared" si="11"/>
        <v/>
      </c>
      <c r="BN14" s="70" t="str">
        <f t="shared" si="12"/>
        <v/>
      </c>
      <c r="BO14" s="70" t="str">
        <f t="shared" si="13"/>
        <v/>
      </c>
      <c r="BP14" s="70" t="str">
        <f t="shared" si="14"/>
        <v/>
      </c>
      <c r="BQ14" s="70" t="str">
        <f t="shared" si="15"/>
        <v/>
      </c>
      <c r="BW14" s="1"/>
      <c r="BX14" s="1"/>
      <c r="BY14" s="1"/>
      <c r="BZ14" s="1"/>
      <c r="CA14" s="78"/>
      <c r="CB14" s="78"/>
      <c r="CC14" s="78"/>
      <c r="CD14" s="72">
        <f t="shared" si="16"/>
        <v>0</v>
      </c>
      <c r="CE14" s="72" t="str">
        <f t="shared" si="17"/>
        <v/>
      </c>
      <c r="CF14" s="73" t="str">
        <f t="shared" si="18"/>
        <v/>
      </c>
      <c r="CG14" s="73" t="str">
        <f t="shared" si="19"/>
        <v/>
      </c>
      <c r="CH14" s="73" t="str">
        <f t="shared" si="20"/>
        <v/>
      </c>
      <c r="CI14" s="73" t="str">
        <f t="shared" si="21"/>
        <v/>
      </c>
      <c r="CO14" s="1"/>
      <c r="CP14" s="19"/>
      <c r="CQ14" s="1"/>
      <c r="CR14" s="19"/>
      <c r="CS14" s="1"/>
      <c r="CT14" s="19"/>
      <c r="CU14" s="1"/>
      <c r="CV14" s="19"/>
      <c r="CW14" s="1"/>
      <c r="CX14" s="19"/>
      <c r="CY14" s="26"/>
      <c r="CZ14" s="19"/>
      <c r="DA14" s="71">
        <f>SUM(IF(CO14="a",Instructions!$H$41,0),IF(CO14="b",Instructions!$H$42,0),CP14,IF(CQ14="x",Instructions!$H$43,0),CR14,IF(CS14="x",Instructions!$H$44,0),CT14,IF(CU14="x",Instructions!$H$45,0),CV14,IF(CW14="x",Instructions!$H$46,0),CX14,IF(CY14="x",Instructions!$H$47,0),CZ14)</f>
        <v>0</v>
      </c>
      <c r="DB14" s="70" t="str">
        <f t="shared" si="22"/>
        <v/>
      </c>
      <c r="DC14" s="70" t="str">
        <f t="shared" si="23"/>
        <v/>
      </c>
      <c r="DD14" s="70" t="str">
        <f t="shared" si="24"/>
        <v/>
      </c>
      <c r="DE14" s="70" t="str">
        <f t="shared" si="25"/>
        <v/>
      </c>
      <c r="DF14" s="70" t="str">
        <f t="shared" si="26"/>
        <v/>
      </c>
      <c r="DL14" s="1"/>
      <c r="DM14" s="1"/>
      <c r="DN14" s="1"/>
      <c r="DO14" s="1"/>
      <c r="DP14" s="1"/>
      <c r="DQ14" s="1"/>
      <c r="DR14" s="1"/>
      <c r="DS14" s="68">
        <f>SUM(IF(DM14="x",Instructions!$H$50,0),IF(DN14="x",Instructions!$H$51,0),IF(DO14="x",Instructions!$H$52,0),IF(DP14="x",Instructions!$H$53,0),IF(DQ14="x",Instructions!$H$54,0),IF(DR14="x",Instructions!$H$55,0))</f>
        <v>0</v>
      </c>
      <c r="DT14" s="16"/>
      <c r="DU14" s="68">
        <f t="shared" si="27"/>
        <v>0</v>
      </c>
      <c r="DV14" s="69" t="str">
        <f t="shared" si="28"/>
        <v/>
      </c>
      <c r="DW14" s="70" t="str">
        <f t="shared" si="29"/>
        <v/>
      </c>
      <c r="DX14" s="70" t="str">
        <f t="shared" si="30"/>
        <v/>
      </c>
      <c r="DY14" s="70" t="str">
        <f t="shared" si="31"/>
        <v/>
      </c>
      <c r="DZ14" s="70" t="str">
        <f t="shared" si="32"/>
        <v/>
      </c>
      <c r="EF14" s="67" t="str">
        <f t="shared" si="33"/>
        <v/>
      </c>
      <c r="EG14" s="67" t="str">
        <f t="shared" si="34"/>
        <v/>
      </c>
      <c r="EH14" s="67" t="str">
        <f t="shared" si="35"/>
        <v/>
      </c>
      <c r="EI14" s="1"/>
      <c r="EJ14" s="1"/>
      <c r="EK14" s="1"/>
      <c r="EL14" s="1"/>
      <c r="EM14" s="1"/>
      <c r="EN14" s="1"/>
      <c r="EO14" s="1"/>
      <c r="EP14" s="67" t="str">
        <f t="shared" si="36"/>
        <v/>
      </c>
    </row>
    <row r="15" spans="1:152">
      <c r="A15" s="81"/>
      <c r="B15" s="79" t="s">
        <v>22</v>
      </c>
      <c r="C15" s="2">
        <f t="shared" si="0"/>
        <v>1</v>
      </c>
      <c r="D15" s="1"/>
      <c r="E15" s="1"/>
      <c r="F15" s="1"/>
      <c r="G15" s="16"/>
      <c r="H15" s="16"/>
      <c r="I15" s="16"/>
      <c r="J15" s="16"/>
      <c r="K15" s="16"/>
      <c r="L15" s="16"/>
      <c r="M15" s="16"/>
      <c r="N15" s="75" t="str">
        <f t="shared" si="1"/>
        <v/>
      </c>
      <c r="O15" s="77" t="str">
        <f t="shared" si="2"/>
        <v/>
      </c>
      <c r="P15" s="77" t="str">
        <f t="shared" si="3"/>
        <v/>
      </c>
      <c r="Q15" s="77" t="str">
        <f t="shared" si="4"/>
        <v/>
      </c>
      <c r="R15" s="77" t="str">
        <f t="shared" si="5"/>
        <v/>
      </c>
      <c r="W15" s="1"/>
      <c r="X15" s="1"/>
      <c r="Y15" s="1"/>
      <c r="Z15" s="1"/>
      <c r="AA15" s="1"/>
      <c r="AB15" s="1"/>
      <c r="AC15" s="1"/>
      <c r="AD15" s="1"/>
      <c r="AE15" s="1"/>
      <c r="AF15" s="1"/>
      <c r="AG15" s="1"/>
      <c r="AH15" s="1"/>
      <c r="AI15" s="1"/>
      <c r="AJ15" s="1"/>
      <c r="AK15" s="16"/>
      <c r="AL15" s="16"/>
      <c r="AM15" s="16"/>
      <c r="AN15" s="16"/>
      <c r="AO15" s="16"/>
      <c r="AP15" s="16"/>
      <c r="AQ15" s="16"/>
      <c r="AR15" s="16"/>
      <c r="AS15" s="16"/>
      <c r="AT15" s="16"/>
      <c r="AU15" s="74">
        <f>SUM(IF(X15="x",Instructions!$H$19,0),IF(W15="x",Instructions!$H$20,0),IF(Y15="x",Instructions!$H$21,0),IF(AD15="x",Instructions!$H$22,0),IF(AF15="x",Instructions!$H$23,0),IF(AH15="x",Instructions!$H$24,0),IF(AB15="x",Instructions!$H$25,0),IF(AC15="x",Instructions!$H$26,0),IF(AG15="x",Instructions!$H$27,0),IF(AE15="x",Instructions!$H$28,0),IF(Z15="x",Instructions!$H$29,0),IF(AA15="x",Instructions!$H$30,0),IF(AJ15="x",Instructions!$H$31,0),IF(AI15="x",Instructions!$H$32,0))</f>
        <v>0</v>
      </c>
      <c r="AV15" s="74">
        <f>SUM((IF(AI15="x",Instructions!$H$33,0)+(AK15*Instructions!$H$34)+(AL15/Instructions!$H$35)+(AM15/Instructions!$H$36)+(AN15/Instructions!$H$37))+((IF(AC15="x",SUM(Instructions!$H$44/Instructions!$H$38)+(AO15/Instructions!$H$38),0))+AP15+AQ15+AR15+AS15+AT15+AU15))</f>
        <v>0</v>
      </c>
      <c r="AW15" s="75" t="str">
        <f t="shared" si="6"/>
        <v/>
      </c>
      <c r="AX15" s="76" t="str">
        <f t="shared" si="7"/>
        <v/>
      </c>
      <c r="AY15" s="76" t="str">
        <f t="shared" si="8"/>
        <v/>
      </c>
      <c r="AZ15" s="76" t="str">
        <f t="shared" si="9"/>
        <v/>
      </c>
      <c r="BA15" s="76" t="str">
        <f t="shared" si="10"/>
        <v/>
      </c>
      <c r="BG15" s="1"/>
      <c r="BH15" s="1"/>
      <c r="BI15" s="1"/>
      <c r="BJ15" s="1"/>
      <c r="BK15" s="68"/>
      <c r="BL15" s="28"/>
      <c r="BM15" s="69" t="str">
        <f t="shared" si="11"/>
        <v/>
      </c>
      <c r="BN15" s="70" t="str">
        <f t="shared" si="12"/>
        <v/>
      </c>
      <c r="BO15" s="70" t="str">
        <f t="shared" si="13"/>
        <v/>
      </c>
      <c r="BP15" s="70" t="str">
        <f t="shared" si="14"/>
        <v/>
      </c>
      <c r="BQ15" s="70" t="str">
        <f t="shared" si="15"/>
        <v/>
      </c>
      <c r="BW15" s="1"/>
      <c r="BX15" s="1"/>
      <c r="BY15" s="1"/>
      <c r="BZ15" s="1"/>
      <c r="CA15" s="78"/>
      <c r="CB15" s="78"/>
      <c r="CC15" s="78"/>
      <c r="CD15" s="72">
        <f t="shared" si="16"/>
        <v>0</v>
      </c>
      <c r="CE15" s="72" t="str">
        <f t="shared" si="17"/>
        <v/>
      </c>
      <c r="CF15" s="73" t="str">
        <f t="shared" si="18"/>
        <v/>
      </c>
      <c r="CG15" s="73" t="str">
        <f t="shared" si="19"/>
        <v/>
      </c>
      <c r="CH15" s="73" t="str">
        <f t="shared" si="20"/>
        <v/>
      </c>
      <c r="CI15" s="73" t="str">
        <f t="shared" si="21"/>
        <v/>
      </c>
      <c r="CO15" s="1"/>
      <c r="CP15" s="19"/>
      <c r="CQ15" s="1"/>
      <c r="CR15" s="19"/>
      <c r="CS15" s="1"/>
      <c r="CT15" s="19"/>
      <c r="CU15" s="1"/>
      <c r="CV15" s="19"/>
      <c r="CW15" s="1"/>
      <c r="CX15" s="19"/>
      <c r="CY15" s="26"/>
      <c r="CZ15" s="19"/>
      <c r="DA15" s="71">
        <f>SUM(IF(CO15="a",Instructions!$H$41,0),IF(CO15="b",Instructions!$H$42,0),CP15,IF(CQ15="x",Instructions!$H$43,0),CR15,IF(CS15="x",Instructions!$H$44,0),CT15,IF(CU15="x",Instructions!$H$45,0),CV15,IF(CW15="x",Instructions!$H$46,0),CX15,IF(CY15="x",Instructions!$H$47,0),CZ15)</f>
        <v>0</v>
      </c>
      <c r="DB15" s="70" t="str">
        <f t="shared" si="22"/>
        <v/>
      </c>
      <c r="DC15" s="70" t="str">
        <f t="shared" si="23"/>
        <v/>
      </c>
      <c r="DD15" s="70" t="str">
        <f t="shared" si="24"/>
        <v/>
      </c>
      <c r="DE15" s="70" t="str">
        <f t="shared" si="25"/>
        <v/>
      </c>
      <c r="DF15" s="70" t="str">
        <f t="shared" si="26"/>
        <v/>
      </c>
      <c r="DL15" s="1"/>
      <c r="DM15" s="1"/>
      <c r="DN15" s="1"/>
      <c r="DO15" s="1"/>
      <c r="DP15" s="1"/>
      <c r="DQ15" s="1"/>
      <c r="DR15" s="1"/>
      <c r="DS15" s="68">
        <f>SUM(IF(DM15="x",Instructions!$H$50,0),IF(DN15="x",Instructions!$H$51,0),IF(DO15="x",Instructions!$H$52,0),IF(DP15="x",Instructions!$H$53,0),IF(DQ15="x",Instructions!$H$54,0),IF(DR15="x",Instructions!$H$55,0))</f>
        <v>0</v>
      </c>
      <c r="DT15" s="16"/>
      <c r="DU15" s="68">
        <f t="shared" si="27"/>
        <v>0</v>
      </c>
      <c r="DV15" s="69" t="str">
        <f t="shared" si="28"/>
        <v/>
      </c>
      <c r="DW15" s="70" t="str">
        <f t="shared" si="29"/>
        <v/>
      </c>
      <c r="DX15" s="70" t="str">
        <f t="shared" si="30"/>
        <v/>
      </c>
      <c r="DY15" s="70" t="str">
        <f t="shared" si="31"/>
        <v/>
      </c>
      <c r="DZ15" s="70" t="str">
        <f t="shared" si="32"/>
        <v/>
      </c>
      <c r="EF15" s="67" t="str">
        <f t="shared" si="33"/>
        <v/>
      </c>
      <c r="EG15" s="67" t="str">
        <f t="shared" si="34"/>
        <v/>
      </c>
      <c r="EH15" s="67" t="str">
        <f t="shared" si="35"/>
        <v/>
      </c>
      <c r="EI15" s="1"/>
      <c r="EJ15" s="1"/>
      <c r="EK15" s="1"/>
      <c r="EL15" s="1"/>
      <c r="EM15" s="1"/>
      <c r="EN15" s="1"/>
      <c r="EO15" s="1"/>
      <c r="EP15" s="67" t="str">
        <f t="shared" si="36"/>
        <v/>
      </c>
    </row>
    <row r="16" spans="1:152">
      <c r="A16" s="80"/>
      <c r="B16" s="79" t="s">
        <v>22</v>
      </c>
      <c r="C16" s="2">
        <f t="shared" si="0"/>
        <v>1</v>
      </c>
      <c r="D16" s="1"/>
      <c r="E16" s="1"/>
      <c r="F16" s="1"/>
      <c r="G16" s="16"/>
      <c r="H16" s="16"/>
      <c r="I16" s="16"/>
      <c r="J16" s="16"/>
      <c r="K16" s="16"/>
      <c r="L16" s="16"/>
      <c r="M16" s="16"/>
      <c r="N16" s="75" t="str">
        <f t="shared" si="1"/>
        <v/>
      </c>
      <c r="O16" s="77" t="str">
        <f t="shared" si="2"/>
        <v/>
      </c>
      <c r="P16" s="77" t="str">
        <f t="shared" si="3"/>
        <v/>
      </c>
      <c r="Q16" s="77" t="str">
        <f t="shared" si="4"/>
        <v/>
      </c>
      <c r="R16" s="77" t="str">
        <f t="shared" si="5"/>
        <v/>
      </c>
      <c r="W16" s="1"/>
      <c r="X16" s="1"/>
      <c r="Y16" s="1"/>
      <c r="Z16" s="1"/>
      <c r="AA16" s="1"/>
      <c r="AB16" s="1"/>
      <c r="AC16" s="1"/>
      <c r="AD16" s="1"/>
      <c r="AE16" s="1"/>
      <c r="AF16" s="1"/>
      <c r="AG16" s="1"/>
      <c r="AH16" s="1"/>
      <c r="AI16" s="1"/>
      <c r="AJ16" s="1"/>
      <c r="AK16" s="16"/>
      <c r="AL16" s="16"/>
      <c r="AM16" s="16"/>
      <c r="AN16" s="16"/>
      <c r="AO16" s="16"/>
      <c r="AP16" s="16"/>
      <c r="AQ16" s="16"/>
      <c r="AR16" s="16"/>
      <c r="AS16" s="16"/>
      <c r="AT16" s="16"/>
      <c r="AU16" s="74">
        <f>SUM(IF(X16="x",Instructions!$H$19,0),IF(W16="x",Instructions!$H$20,0),IF(Y16="x",Instructions!$H$21,0),IF(AD16="x",Instructions!$H$22,0),IF(AF16="x",Instructions!$H$23,0),IF(AH16="x",Instructions!$H$24,0),IF(AB16="x",Instructions!$H$25,0),IF(AC16="x",Instructions!$H$26,0),IF(AG16="x",Instructions!$H$27,0),IF(AE16="x",Instructions!$H$28,0),IF(Z16="x",Instructions!$H$29,0),IF(AA16="x",Instructions!$H$30,0),IF(AJ16="x",Instructions!$H$31,0),IF(AI16="x",Instructions!$H$32,0))</f>
        <v>0</v>
      </c>
      <c r="AV16" s="74">
        <f>SUM((IF(AI16="x",Instructions!$H$33,0)+(AK16*Instructions!$H$34)+(AL16/Instructions!$H$35)+(AM16/Instructions!$H$36)+(AN16/Instructions!$H$37))+((IF(AC16="x",SUM(Instructions!$H$44/Instructions!$H$38)+(AO16/Instructions!$H$38),0))+AP16+AQ16+AR16+AS16+AT16+AU16))</f>
        <v>0</v>
      </c>
      <c r="AW16" s="75" t="str">
        <f t="shared" si="6"/>
        <v/>
      </c>
      <c r="AX16" s="76" t="str">
        <f t="shared" si="7"/>
        <v/>
      </c>
      <c r="AY16" s="76" t="str">
        <f t="shared" si="8"/>
        <v/>
      </c>
      <c r="AZ16" s="76" t="str">
        <f t="shared" si="9"/>
        <v/>
      </c>
      <c r="BA16" s="76" t="str">
        <f t="shared" si="10"/>
        <v/>
      </c>
      <c r="BG16" s="1"/>
      <c r="BH16" s="1"/>
      <c r="BI16" s="1"/>
      <c r="BJ16" s="1"/>
      <c r="BK16" s="68"/>
      <c r="BL16" s="28"/>
      <c r="BM16" s="69" t="str">
        <f t="shared" si="11"/>
        <v/>
      </c>
      <c r="BN16" s="70" t="str">
        <f t="shared" si="12"/>
        <v/>
      </c>
      <c r="BO16" s="70" t="str">
        <f t="shared" si="13"/>
        <v/>
      </c>
      <c r="BP16" s="70" t="str">
        <f t="shared" si="14"/>
        <v/>
      </c>
      <c r="BQ16" s="70" t="str">
        <f t="shared" si="15"/>
        <v/>
      </c>
      <c r="BW16" s="1"/>
      <c r="BX16" s="1"/>
      <c r="BY16" s="1"/>
      <c r="BZ16" s="1"/>
      <c r="CA16" s="78"/>
      <c r="CB16" s="78"/>
      <c r="CC16" s="78"/>
      <c r="CD16" s="72">
        <f t="shared" si="16"/>
        <v>0</v>
      </c>
      <c r="CE16" s="72" t="str">
        <f t="shared" si="17"/>
        <v/>
      </c>
      <c r="CF16" s="73" t="str">
        <f t="shared" si="18"/>
        <v/>
      </c>
      <c r="CG16" s="73" t="str">
        <f t="shared" si="19"/>
        <v/>
      </c>
      <c r="CH16" s="73" t="str">
        <f t="shared" si="20"/>
        <v/>
      </c>
      <c r="CI16" s="73" t="str">
        <f t="shared" si="21"/>
        <v/>
      </c>
      <c r="CO16" s="1"/>
      <c r="CP16" s="19"/>
      <c r="CQ16" s="1"/>
      <c r="CR16" s="19"/>
      <c r="CS16" s="1"/>
      <c r="CT16" s="19"/>
      <c r="CU16" s="1"/>
      <c r="CV16" s="19"/>
      <c r="CW16" s="1"/>
      <c r="CX16" s="19"/>
      <c r="CY16" s="26"/>
      <c r="CZ16" s="19"/>
      <c r="DA16" s="71">
        <f>SUM(IF(CO16="a",Instructions!$H$41,0),IF(CO16="b",Instructions!$H$42,0),CP16,IF(CQ16="x",Instructions!$H$43,0),CR16,IF(CS16="x",Instructions!$H$44,0),CT16,IF(CU16="x",Instructions!$H$45,0),CV16,IF(CW16="x",Instructions!$H$46,0),CX16,IF(CY16="x",Instructions!$H$47,0),CZ16)</f>
        <v>0</v>
      </c>
      <c r="DB16" s="70" t="str">
        <f t="shared" si="22"/>
        <v/>
      </c>
      <c r="DC16" s="70" t="str">
        <f t="shared" si="23"/>
        <v/>
      </c>
      <c r="DD16" s="70" t="str">
        <f t="shared" si="24"/>
        <v/>
      </c>
      <c r="DE16" s="70" t="str">
        <f t="shared" si="25"/>
        <v/>
      </c>
      <c r="DF16" s="70" t="str">
        <f t="shared" si="26"/>
        <v/>
      </c>
      <c r="DL16" s="1"/>
      <c r="DM16" s="1"/>
      <c r="DN16" s="1"/>
      <c r="DO16" s="1"/>
      <c r="DP16" s="1"/>
      <c r="DQ16" s="1"/>
      <c r="DR16" s="1"/>
      <c r="DS16" s="68">
        <f>SUM(IF(DM16="x",Instructions!$H$50,0),IF(DN16="x",Instructions!$H$51,0),IF(DO16="x",Instructions!$H$52,0),IF(DP16="x",Instructions!$H$53,0),IF(DQ16="x",Instructions!$H$54,0),IF(DR16="x",Instructions!$H$55,0))</f>
        <v>0</v>
      </c>
      <c r="DT16" s="16"/>
      <c r="DU16" s="68">
        <f t="shared" si="27"/>
        <v>0</v>
      </c>
      <c r="DV16" s="69" t="str">
        <f t="shared" si="28"/>
        <v/>
      </c>
      <c r="DW16" s="70" t="str">
        <f t="shared" si="29"/>
        <v/>
      </c>
      <c r="DX16" s="70" t="str">
        <f t="shared" si="30"/>
        <v/>
      </c>
      <c r="DY16" s="70" t="str">
        <f t="shared" si="31"/>
        <v/>
      </c>
      <c r="DZ16" s="70" t="str">
        <f t="shared" si="32"/>
        <v/>
      </c>
      <c r="EF16" s="67" t="str">
        <f t="shared" si="33"/>
        <v/>
      </c>
      <c r="EG16" s="67" t="str">
        <f t="shared" si="34"/>
        <v/>
      </c>
      <c r="EH16" s="67" t="str">
        <f t="shared" si="35"/>
        <v/>
      </c>
      <c r="EI16" s="1"/>
      <c r="EJ16" s="1"/>
      <c r="EK16" s="1"/>
      <c r="EL16" s="1"/>
      <c r="EM16" s="1"/>
      <c r="EN16" s="1"/>
      <c r="EO16" s="1"/>
      <c r="EP16" s="67" t="str">
        <f t="shared" si="36"/>
        <v/>
      </c>
    </row>
    <row r="17" spans="1:146">
      <c r="A17" s="81"/>
      <c r="B17" s="79" t="s">
        <v>22</v>
      </c>
      <c r="C17" s="2">
        <f t="shared" si="0"/>
        <v>1</v>
      </c>
      <c r="D17" s="1"/>
      <c r="E17" s="1"/>
      <c r="F17" s="1"/>
      <c r="G17" s="16"/>
      <c r="H17" s="16"/>
      <c r="I17" s="16"/>
      <c r="J17" s="16"/>
      <c r="K17" s="16"/>
      <c r="L17" s="16"/>
      <c r="M17" s="16"/>
      <c r="N17" s="75" t="str">
        <f t="shared" si="1"/>
        <v/>
      </c>
      <c r="O17" s="77" t="str">
        <f t="shared" si="2"/>
        <v/>
      </c>
      <c r="P17" s="77" t="str">
        <f t="shared" si="3"/>
        <v/>
      </c>
      <c r="Q17" s="77" t="str">
        <f t="shared" si="4"/>
        <v/>
      </c>
      <c r="R17" s="77" t="str">
        <f t="shared" si="5"/>
        <v/>
      </c>
      <c r="W17" s="1"/>
      <c r="X17" s="1"/>
      <c r="Y17" s="1"/>
      <c r="Z17" s="1"/>
      <c r="AA17" s="1"/>
      <c r="AB17" s="1"/>
      <c r="AC17" s="1"/>
      <c r="AD17" s="1"/>
      <c r="AE17" s="1"/>
      <c r="AF17" s="1"/>
      <c r="AG17" s="1"/>
      <c r="AH17" s="1"/>
      <c r="AI17" s="1"/>
      <c r="AJ17" s="1"/>
      <c r="AK17" s="16"/>
      <c r="AL17" s="16"/>
      <c r="AM17" s="16"/>
      <c r="AN17" s="16"/>
      <c r="AO17" s="16"/>
      <c r="AP17" s="16"/>
      <c r="AQ17" s="16"/>
      <c r="AR17" s="16"/>
      <c r="AS17" s="16"/>
      <c r="AT17" s="16"/>
      <c r="AU17" s="74">
        <f>SUM(IF(X17="x",Instructions!$H$19,0),IF(W17="x",Instructions!$H$20,0),IF(Y17="x",Instructions!$H$21,0),IF(AD17="x",Instructions!$H$22,0),IF(AF17="x",Instructions!$H$23,0),IF(AH17="x",Instructions!$H$24,0),IF(AB17="x",Instructions!$H$25,0),IF(AC17="x",Instructions!$H$26,0),IF(AG17="x",Instructions!$H$27,0),IF(AE17="x",Instructions!$H$28,0),IF(Z17="x",Instructions!$H$29,0),IF(AA17="x",Instructions!$H$30,0),IF(AJ17="x",Instructions!$H$31,0),IF(AI17="x",Instructions!$H$32,0))</f>
        <v>0</v>
      </c>
      <c r="AV17" s="74">
        <f>SUM((IF(AI17="x",Instructions!$H$33,0)+(AK17*Instructions!$H$34)+(AL17/Instructions!$H$35)+(AM17/Instructions!$H$36)+(AN17/Instructions!$H$37))+((IF(AC17="x",SUM(Instructions!$H$44/Instructions!$H$38)+(AO17/Instructions!$H$38),0))+AP17+AQ17+AR17+AS17+AT17+AU17))</f>
        <v>0</v>
      </c>
      <c r="AW17" s="75" t="str">
        <f t="shared" si="6"/>
        <v/>
      </c>
      <c r="AX17" s="76" t="str">
        <f t="shared" si="7"/>
        <v/>
      </c>
      <c r="AY17" s="76" t="str">
        <f t="shared" si="8"/>
        <v/>
      </c>
      <c r="AZ17" s="76" t="str">
        <f t="shared" si="9"/>
        <v/>
      </c>
      <c r="BA17" s="76" t="str">
        <f t="shared" si="10"/>
        <v/>
      </c>
      <c r="BG17" s="1"/>
      <c r="BH17" s="1"/>
      <c r="BI17" s="1"/>
      <c r="BJ17" s="1"/>
      <c r="BK17" s="68"/>
      <c r="BL17" s="28"/>
      <c r="BM17" s="69" t="str">
        <f t="shared" si="11"/>
        <v/>
      </c>
      <c r="BN17" s="70" t="str">
        <f t="shared" si="12"/>
        <v/>
      </c>
      <c r="BO17" s="70" t="str">
        <f t="shared" si="13"/>
        <v/>
      </c>
      <c r="BP17" s="70" t="str">
        <f t="shared" si="14"/>
        <v/>
      </c>
      <c r="BQ17" s="70" t="str">
        <f t="shared" si="15"/>
        <v/>
      </c>
      <c r="BW17" s="1"/>
      <c r="BX17" s="1"/>
      <c r="BY17" s="1"/>
      <c r="BZ17" s="1"/>
      <c r="CA17" s="78"/>
      <c r="CB17" s="78"/>
      <c r="CC17" s="78"/>
      <c r="CD17" s="72">
        <f t="shared" si="16"/>
        <v>0</v>
      </c>
      <c r="CE17" s="72" t="str">
        <f t="shared" si="17"/>
        <v/>
      </c>
      <c r="CF17" s="73" t="str">
        <f t="shared" si="18"/>
        <v/>
      </c>
      <c r="CG17" s="73" t="str">
        <f t="shared" si="19"/>
        <v/>
      </c>
      <c r="CH17" s="73" t="str">
        <f t="shared" si="20"/>
        <v/>
      </c>
      <c r="CI17" s="73" t="str">
        <f t="shared" si="21"/>
        <v/>
      </c>
      <c r="CO17" s="1"/>
      <c r="CP17" s="19"/>
      <c r="CQ17" s="1"/>
      <c r="CR17" s="19"/>
      <c r="CS17" s="1"/>
      <c r="CT17" s="19"/>
      <c r="CU17" s="1"/>
      <c r="CV17" s="19"/>
      <c r="CW17" s="1"/>
      <c r="CX17" s="19"/>
      <c r="CY17" s="26"/>
      <c r="CZ17" s="19"/>
      <c r="DA17" s="71">
        <f>SUM(IF(CO17="a",Instructions!$H$41,0),IF(CO17="b",Instructions!$H$42,0),CP17,IF(CQ17="x",Instructions!$H$43,0),CR17,IF(CS17="x",Instructions!$H$44,0),CT17,IF(CU17="x",Instructions!$H$45,0),CV17,IF(CW17="x",Instructions!$H$46,0),CX17,IF(CY17="x",Instructions!$H$47,0),CZ17)</f>
        <v>0</v>
      </c>
      <c r="DB17" s="70" t="str">
        <f t="shared" si="22"/>
        <v/>
      </c>
      <c r="DC17" s="70" t="str">
        <f t="shared" si="23"/>
        <v/>
      </c>
      <c r="DD17" s="70" t="str">
        <f t="shared" si="24"/>
        <v/>
      </c>
      <c r="DE17" s="70" t="str">
        <f t="shared" si="25"/>
        <v/>
      </c>
      <c r="DF17" s="70" t="str">
        <f t="shared" si="26"/>
        <v/>
      </c>
      <c r="DL17" s="1"/>
      <c r="DM17" s="1"/>
      <c r="DN17" s="1"/>
      <c r="DO17" s="1"/>
      <c r="DP17" s="1"/>
      <c r="DQ17" s="1"/>
      <c r="DR17" s="1"/>
      <c r="DS17" s="68">
        <f>SUM(IF(DM17="x",Instructions!$H$50,0),IF(DN17="x",Instructions!$H$51,0),IF(DO17="x",Instructions!$H$52,0),IF(DP17="x",Instructions!$H$53,0),IF(DQ17="x",Instructions!$H$54,0),IF(DR17="x",Instructions!$H$55,0))</f>
        <v>0</v>
      </c>
      <c r="DT17" s="16"/>
      <c r="DU17" s="68">
        <f t="shared" si="27"/>
        <v>0</v>
      </c>
      <c r="DV17" s="69" t="str">
        <f t="shared" si="28"/>
        <v/>
      </c>
      <c r="DW17" s="70" t="str">
        <f t="shared" si="29"/>
        <v/>
      </c>
      <c r="DX17" s="70" t="str">
        <f t="shared" si="30"/>
        <v/>
      </c>
      <c r="DY17" s="70" t="str">
        <f t="shared" si="31"/>
        <v/>
      </c>
      <c r="DZ17" s="70" t="str">
        <f t="shared" si="32"/>
        <v/>
      </c>
      <c r="EF17" s="67" t="str">
        <f t="shared" si="33"/>
        <v/>
      </c>
      <c r="EG17" s="67" t="str">
        <f t="shared" si="34"/>
        <v/>
      </c>
      <c r="EH17" s="67" t="str">
        <f t="shared" si="35"/>
        <v/>
      </c>
      <c r="EI17" s="1"/>
      <c r="EJ17" s="1"/>
      <c r="EK17" s="1"/>
      <c r="EL17" s="1"/>
      <c r="EM17" s="1"/>
      <c r="EN17" s="1"/>
      <c r="EO17" s="1"/>
      <c r="EP17" s="67" t="str">
        <f t="shared" si="36"/>
        <v/>
      </c>
    </row>
    <row r="18" spans="1:146">
      <c r="A18" s="81"/>
      <c r="B18" s="79" t="s">
        <v>22</v>
      </c>
      <c r="C18" s="2">
        <f t="shared" si="0"/>
        <v>1</v>
      </c>
      <c r="D18" s="1"/>
      <c r="E18" s="1"/>
      <c r="F18" s="1"/>
      <c r="G18" s="16"/>
      <c r="H18" s="16"/>
      <c r="I18" s="16"/>
      <c r="J18" s="16"/>
      <c r="K18" s="16"/>
      <c r="L18" s="16"/>
      <c r="M18" s="16"/>
      <c r="N18" s="75" t="str">
        <f t="shared" si="1"/>
        <v/>
      </c>
      <c r="O18" s="77" t="str">
        <f t="shared" si="2"/>
        <v/>
      </c>
      <c r="P18" s="77" t="str">
        <f t="shared" si="3"/>
        <v/>
      </c>
      <c r="Q18" s="77" t="str">
        <f t="shared" si="4"/>
        <v/>
      </c>
      <c r="R18" s="77" t="str">
        <f t="shared" si="5"/>
        <v/>
      </c>
      <c r="W18" s="1"/>
      <c r="X18" s="1"/>
      <c r="Y18" s="1"/>
      <c r="Z18" s="1"/>
      <c r="AA18" s="1"/>
      <c r="AB18" s="1"/>
      <c r="AC18" s="1"/>
      <c r="AD18" s="1"/>
      <c r="AE18" s="1"/>
      <c r="AF18" s="1"/>
      <c r="AG18" s="1"/>
      <c r="AH18" s="1"/>
      <c r="AI18" s="1"/>
      <c r="AJ18" s="1"/>
      <c r="AK18" s="16"/>
      <c r="AL18" s="16"/>
      <c r="AM18" s="16"/>
      <c r="AN18" s="16"/>
      <c r="AO18" s="16"/>
      <c r="AP18" s="16"/>
      <c r="AQ18" s="16"/>
      <c r="AR18" s="16"/>
      <c r="AS18" s="16"/>
      <c r="AT18" s="16"/>
      <c r="AU18" s="74">
        <f>SUM(IF(X18="x",Instructions!$H$19,0),IF(W18="x",Instructions!$H$20,0),IF(Y18="x",Instructions!$H$21,0),IF(AD18="x",Instructions!$H$22,0),IF(AF18="x",Instructions!$H$23,0),IF(AH18="x",Instructions!$H$24,0),IF(AB18="x",Instructions!$H$25,0),IF(AC18="x",Instructions!$H$26,0),IF(AG18="x",Instructions!$H$27,0),IF(AE18="x",Instructions!$H$28,0),IF(Z18="x",Instructions!$H$29,0),IF(AA18="x",Instructions!$H$30,0),IF(AJ18="x",Instructions!$H$31,0),IF(AI18="x",Instructions!$H$32,0))</f>
        <v>0</v>
      </c>
      <c r="AV18" s="74">
        <f>SUM((IF(AI18="x",Instructions!$H$33,0)+(AK18*Instructions!$H$34)+(AL18/Instructions!$H$35)+(AM18/Instructions!$H$36)+(AN18/Instructions!$H$37))+((IF(AC18="x",SUM(Instructions!$H$44/Instructions!$H$38)+(AO18/Instructions!$H$38),0))+AP18+AQ18+AR18+AS18+AT18+AU18))</f>
        <v>0</v>
      </c>
      <c r="AW18" s="75" t="str">
        <f t="shared" si="6"/>
        <v/>
      </c>
      <c r="AX18" s="76" t="str">
        <f t="shared" si="7"/>
        <v/>
      </c>
      <c r="AY18" s="76" t="str">
        <f t="shared" si="8"/>
        <v/>
      </c>
      <c r="AZ18" s="76" t="str">
        <f t="shared" si="9"/>
        <v/>
      </c>
      <c r="BA18" s="76" t="str">
        <f t="shared" si="10"/>
        <v/>
      </c>
      <c r="BG18" s="1"/>
      <c r="BH18" s="1"/>
      <c r="BI18" s="1"/>
      <c r="BJ18" s="1"/>
      <c r="BK18" s="68"/>
      <c r="BL18" s="28"/>
      <c r="BM18" s="69" t="str">
        <f t="shared" si="11"/>
        <v/>
      </c>
      <c r="BN18" s="70" t="str">
        <f t="shared" si="12"/>
        <v/>
      </c>
      <c r="BO18" s="70" t="str">
        <f t="shared" si="13"/>
        <v/>
      </c>
      <c r="BP18" s="70" t="str">
        <f t="shared" si="14"/>
        <v/>
      </c>
      <c r="BQ18" s="70" t="str">
        <f t="shared" si="15"/>
        <v/>
      </c>
      <c r="BW18" s="1"/>
      <c r="BX18" s="1"/>
      <c r="BY18" s="1"/>
      <c r="BZ18" s="1"/>
      <c r="CA18" s="78"/>
      <c r="CB18" s="78"/>
      <c r="CC18" s="78"/>
      <c r="CD18" s="72">
        <f t="shared" si="16"/>
        <v>0</v>
      </c>
      <c r="CE18" s="72" t="str">
        <f t="shared" si="17"/>
        <v/>
      </c>
      <c r="CF18" s="73" t="str">
        <f t="shared" si="18"/>
        <v/>
      </c>
      <c r="CG18" s="73" t="str">
        <f t="shared" si="19"/>
        <v/>
      </c>
      <c r="CH18" s="73" t="str">
        <f t="shared" si="20"/>
        <v/>
      </c>
      <c r="CI18" s="73" t="str">
        <f t="shared" si="21"/>
        <v/>
      </c>
      <c r="CO18" s="1"/>
      <c r="CP18" s="19"/>
      <c r="CQ18" s="1"/>
      <c r="CR18" s="19"/>
      <c r="CS18" s="1"/>
      <c r="CT18" s="19"/>
      <c r="CU18" s="1"/>
      <c r="CV18" s="19"/>
      <c r="CW18" s="1"/>
      <c r="CX18" s="19"/>
      <c r="CY18" s="26"/>
      <c r="CZ18" s="19"/>
      <c r="DA18" s="71">
        <f>SUM(IF(CO18="a",Instructions!$H$41,0),IF(CO18="b",Instructions!$H$42,0),CP18,IF(CQ18="x",Instructions!$H$43,0),CR18,IF(CS18="x",Instructions!$H$44,0),CT18,IF(CU18="x",Instructions!$H$45,0),CV18,IF(CW18="x",Instructions!$H$46,0),CX18,IF(CY18="x",Instructions!$H$47,0),CZ18)</f>
        <v>0</v>
      </c>
      <c r="DB18" s="70" t="str">
        <f t="shared" si="22"/>
        <v/>
      </c>
      <c r="DC18" s="70" t="str">
        <f t="shared" si="23"/>
        <v/>
      </c>
      <c r="DD18" s="70" t="str">
        <f t="shared" si="24"/>
        <v/>
      </c>
      <c r="DE18" s="70" t="str">
        <f t="shared" si="25"/>
        <v/>
      </c>
      <c r="DF18" s="70" t="str">
        <f t="shared" si="26"/>
        <v/>
      </c>
      <c r="DL18" s="1"/>
      <c r="DM18" s="1"/>
      <c r="DN18" s="1"/>
      <c r="DO18" s="1"/>
      <c r="DP18" s="1"/>
      <c r="DQ18" s="1"/>
      <c r="DR18" s="1"/>
      <c r="DS18" s="68">
        <f>SUM(IF(DM18="x",Instructions!$H$50,0),IF(DN18="x",Instructions!$H$51,0),IF(DO18="x",Instructions!$H$52,0),IF(DP18="x",Instructions!$H$53,0),IF(DQ18="x",Instructions!$H$54,0),IF(DR18="x",Instructions!$H$55,0))</f>
        <v>0</v>
      </c>
      <c r="DT18" s="16"/>
      <c r="DU18" s="68">
        <f t="shared" si="27"/>
        <v>0</v>
      </c>
      <c r="DV18" s="69" t="str">
        <f t="shared" si="28"/>
        <v/>
      </c>
      <c r="DW18" s="70" t="str">
        <f t="shared" si="29"/>
        <v/>
      </c>
      <c r="DX18" s="70" t="str">
        <f t="shared" si="30"/>
        <v/>
      </c>
      <c r="DY18" s="70" t="str">
        <f t="shared" si="31"/>
        <v/>
      </c>
      <c r="DZ18" s="70" t="str">
        <f t="shared" si="32"/>
        <v/>
      </c>
      <c r="EF18" s="67" t="str">
        <f t="shared" si="33"/>
        <v/>
      </c>
      <c r="EG18" s="67" t="str">
        <f t="shared" si="34"/>
        <v/>
      </c>
      <c r="EH18" s="67" t="str">
        <f t="shared" si="35"/>
        <v/>
      </c>
      <c r="EI18" s="1"/>
      <c r="EJ18" s="1"/>
      <c r="EK18" s="1"/>
      <c r="EL18" s="1"/>
      <c r="EM18" s="1"/>
      <c r="EN18" s="1"/>
      <c r="EO18" s="1"/>
      <c r="EP18" s="67" t="str">
        <f t="shared" si="36"/>
        <v/>
      </c>
    </row>
    <row r="19" spans="1:146">
      <c r="A19" s="81"/>
      <c r="B19" s="79" t="s">
        <v>22</v>
      </c>
      <c r="C19" s="2">
        <f t="shared" si="0"/>
        <v>1</v>
      </c>
      <c r="D19" s="1"/>
      <c r="E19" s="1"/>
      <c r="F19" s="1"/>
      <c r="G19" s="16"/>
      <c r="H19" s="16"/>
      <c r="I19" s="16"/>
      <c r="J19" s="16"/>
      <c r="K19" s="16"/>
      <c r="L19" s="16"/>
      <c r="M19" s="16"/>
      <c r="N19" s="75" t="str">
        <f t="shared" si="1"/>
        <v/>
      </c>
      <c r="O19" s="77" t="str">
        <f t="shared" si="2"/>
        <v/>
      </c>
      <c r="P19" s="77" t="str">
        <f t="shared" si="3"/>
        <v/>
      </c>
      <c r="Q19" s="77" t="str">
        <f t="shared" si="4"/>
        <v/>
      </c>
      <c r="R19" s="77" t="str">
        <f t="shared" si="5"/>
        <v/>
      </c>
      <c r="W19" s="1"/>
      <c r="X19" s="1"/>
      <c r="Y19" s="1"/>
      <c r="Z19" s="1"/>
      <c r="AA19" s="1"/>
      <c r="AB19" s="1"/>
      <c r="AC19" s="1"/>
      <c r="AD19" s="1"/>
      <c r="AE19" s="1"/>
      <c r="AF19" s="1"/>
      <c r="AG19" s="1"/>
      <c r="AH19" s="1"/>
      <c r="AI19" s="1"/>
      <c r="AJ19" s="1"/>
      <c r="AK19" s="16"/>
      <c r="AL19" s="16"/>
      <c r="AM19" s="16"/>
      <c r="AN19" s="16"/>
      <c r="AO19" s="16"/>
      <c r="AP19" s="16"/>
      <c r="AQ19" s="16"/>
      <c r="AR19" s="16"/>
      <c r="AS19" s="16"/>
      <c r="AT19" s="16"/>
      <c r="AU19" s="74">
        <f>SUM(IF(X19="x",Instructions!$H$19,0),IF(W19="x",Instructions!$H$20,0),IF(Y19="x",Instructions!$H$21,0),IF(AD19="x",Instructions!$H$22,0),IF(AF19="x",Instructions!$H$23,0),IF(AH19="x",Instructions!$H$24,0),IF(AB19="x",Instructions!$H$25,0),IF(AC19="x",Instructions!$H$26,0),IF(AG19="x",Instructions!$H$27,0),IF(AE19="x",Instructions!$H$28,0),IF(Z19="x",Instructions!$H$29,0),IF(AA19="x",Instructions!$H$30,0),IF(AJ19="x",Instructions!$H$31,0),IF(AI19="x",Instructions!$H$32,0))</f>
        <v>0</v>
      </c>
      <c r="AV19" s="74">
        <f>SUM((IF(AI19="x",Instructions!$H$33,0)+(AK19*Instructions!$H$34)+(AL19/Instructions!$H$35)+(AM19/Instructions!$H$36)+(AN19/Instructions!$H$37))+((IF(AC19="x",SUM(Instructions!$H$44/Instructions!$H$38)+(AO19/Instructions!$H$38),0))+AP19+AQ19+AR19+AS19+AT19+AU19))</f>
        <v>0</v>
      </c>
      <c r="AW19" s="75" t="str">
        <f t="shared" si="6"/>
        <v/>
      </c>
      <c r="AX19" s="76" t="str">
        <f t="shared" si="7"/>
        <v/>
      </c>
      <c r="AY19" s="76" t="str">
        <f t="shared" si="8"/>
        <v/>
      </c>
      <c r="AZ19" s="76" t="str">
        <f t="shared" si="9"/>
        <v/>
      </c>
      <c r="BA19" s="76" t="str">
        <f t="shared" si="10"/>
        <v/>
      </c>
      <c r="BG19" s="1"/>
      <c r="BH19" s="1"/>
      <c r="BI19" s="1"/>
      <c r="BJ19" s="1"/>
      <c r="BK19" s="68"/>
      <c r="BL19" s="28"/>
      <c r="BM19" s="69" t="str">
        <f t="shared" si="11"/>
        <v/>
      </c>
      <c r="BN19" s="70" t="str">
        <f t="shared" si="12"/>
        <v/>
      </c>
      <c r="BO19" s="70" t="str">
        <f t="shared" si="13"/>
        <v/>
      </c>
      <c r="BP19" s="70" t="str">
        <f t="shared" si="14"/>
        <v/>
      </c>
      <c r="BQ19" s="70" t="str">
        <f t="shared" si="15"/>
        <v/>
      </c>
      <c r="BW19" s="1"/>
      <c r="BX19" s="1"/>
      <c r="BY19" s="1"/>
      <c r="BZ19" s="1"/>
      <c r="CA19" s="78"/>
      <c r="CB19" s="78"/>
      <c r="CC19" s="78"/>
      <c r="CD19" s="72">
        <f t="shared" si="16"/>
        <v>0</v>
      </c>
      <c r="CE19" s="72" t="str">
        <f t="shared" si="17"/>
        <v/>
      </c>
      <c r="CF19" s="73" t="str">
        <f t="shared" si="18"/>
        <v/>
      </c>
      <c r="CG19" s="73" t="str">
        <f t="shared" si="19"/>
        <v/>
      </c>
      <c r="CH19" s="73" t="str">
        <f t="shared" si="20"/>
        <v/>
      </c>
      <c r="CI19" s="73" t="str">
        <f t="shared" si="21"/>
        <v/>
      </c>
      <c r="CO19" s="1"/>
      <c r="CP19" s="19"/>
      <c r="CQ19" s="1"/>
      <c r="CR19" s="19"/>
      <c r="CS19" s="1"/>
      <c r="CT19" s="19"/>
      <c r="CU19" s="1"/>
      <c r="CV19" s="19"/>
      <c r="CW19" s="1"/>
      <c r="CX19" s="19"/>
      <c r="CY19" s="26"/>
      <c r="CZ19" s="19"/>
      <c r="DA19" s="71">
        <f>SUM(IF(CO19="a",Instructions!$H$41,0),IF(CO19="b",Instructions!$H$42,0),CP19,IF(CQ19="x",Instructions!$H$43,0),CR19,IF(CS19="x",Instructions!$H$44,0),CT19,IF(CU19="x",Instructions!$H$45,0),CV19,IF(CW19="x",Instructions!$H$46,0),CX19,IF(CY19="x",Instructions!$H$47,0),CZ19)</f>
        <v>0</v>
      </c>
      <c r="DB19" s="70" t="str">
        <f t="shared" si="22"/>
        <v/>
      </c>
      <c r="DC19" s="70" t="str">
        <f t="shared" si="23"/>
        <v/>
      </c>
      <c r="DD19" s="70" t="str">
        <f t="shared" si="24"/>
        <v/>
      </c>
      <c r="DE19" s="70" t="str">
        <f t="shared" si="25"/>
        <v/>
      </c>
      <c r="DF19" s="70" t="str">
        <f t="shared" si="26"/>
        <v/>
      </c>
      <c r="DL19" s="1"/>
      <c r="DM19" s="1"/>
      <c r="DN19" s="1"/>
      <c r="DO19" s="1"/>
      <c r="DP19" s="1"/>
      <c r="DQ19" s="1"/>
      <c r="DR19" s="1"/>
      <c r="DS19" s="68">
        <f>SUM(IF(DM19="x",Instructions!$H$50,0),IF(DN19="x",Instructions!$H$51,0),IF(DO19="x",Instructions!$H$52,0),IF(DP19="x",Instructions!$H$53,0),IF(DQ19="x",Instructions!$H$54,0),IF(DR19="x",Instructions!$H$55,0))</f>
        <v>0</v>
      </c>
      <c r="DT19" s="16"/>
      <c r="DU19" s="68">
        <f t="shared" si="27"/>
        <v>0</v>
      </c>
      <c r="DV19" s="69" t="str">
        <f t="shared" si="28"/>
        <v/>
      </c>
      <c r="DW19" s="70" t="str">
        <f t="shared" si="29"/>
        <v/>
      </c>
      <c r="DX19" s="70" t="str">
        <f t="shared" si="30"/>
        <v/>
      </c>
      <c r="DY19" s="70" t="str">
        <f t="shared" si="31"/>
        <v/>
      </c>
      <c r="DZ19" s="70" t="str">
        <f t="shared" si="32"/>
        <v/>
      </c>
      <c r="EF19" s="67" t="str">
        <f t="shared" si="33"/>
        <v/>
      </c>
      <c r="EG19" s="67" t="str">
        <f t="shared" si="34"/>
        <v/>
      </c>
      <c r="EH19" s="67" t="str">
        <f t="shared" si="35"/>
        <v/>
      </c>
      <c r="EI19" s="1"/>
      <c r="EJ19" s="1"/>
      <c r="EK19" s="1"/>
      <c r="EL19" s="1"/>
      <c r="EM19" s="1"/>
      <c r="EN19" s="1"/>
      <c r="EO19" s="1"/>
      <c r="EP19" s="67" t="str">
        <f t="shared" si="36"/>
        <v/>
      </c>
    </row>
    <row r="20" spans="1:146">
      <c r="A20" s="81"/>
      <c r="B20" s="79" t="s">
        <v>22</v>
      </c>
      <c r="C20" s="2">
        <f t="shared" si="0"/>
        <v>1</v>
      </c>
      <c r="D20" s="1"/>
      <c r="E20" s="1"/>
      <c r="F20" s="1"/>
      <c r="G20" s="16"/>
      <c r="H20" s="16"/>
      <c r="I20" s="16"/>
      <c r="J20" s="16"/>
      <c r="K20" s="16"/>
      <c r="L20" s="16"/>
      <c r="M20" s="16"/>
      <c r="N20" s="75" t="str">
        <f t="shared" si="1"/>
        <v/>
      </c>
      <c r="O20" s="77" t="str">
        <f t="shared" si="2"/>
        <v/>
      </c>
      <c r="P20" s="77" t="str">
        <f t="shared" si="3"/>
        <v/>
      </c>
      <c r="Q20" s="77" t="str">
        <f t="shared" si="4"/>
        <v/>
      </c>
      <c r="R20" s="77" t="str">
        <f t="shared" si="5"/>
        <v/>
      </c>
      <c r="W20" s="1"/>
      <c r="X20" s="1"/>
      <c r="Y20" s="1"/>
      <c r="Z20" s="1"/>
      <c r="AA20" s="1"/>
      <c r="AB20" s="1"/>
      <c r="AC20" s="1"/>
      <c r="AD20" s="1"/>
      <c r="AE20" s="1"/>
      <c r="AF20" s="1"/>
      <c r="AG20" s="1"/>
      <c r="AH20" s="1"/>
      <c r="AI20" s="1"/>
      <c r="AJ20" s="1"/>
      <c r="AK20" s="16"/>
      <c r="AL20" s="16"/>
      <c r="AM20" s="16"/>
      <c r="AN20" s="16"/>
      <c r="AO20" s="16"/>
      <c r="AP20" s="16"/>
      <c r="AQ20" s="16"/>
      <c r="AR20" s="16"/>
      <c r="AS20" s="16"/>
      <c r="AT20" s="16"/>
      <c r="AU20" s="74">
        <f>SUM(IF(X20="x",Instructions!$H$19,0),IF(W20="x",Instructions!$H$20,0),IF(Y20="x",Instructions!$H$21,0),IF(AD20="x",Instructions!$H$22,0),IF(AF20="x",Instructions!$H$23,0),IF(AH20="x",Instructions!$H$24,0),IF(AB20="x",Instructions!$H$25,0),IF(AC20="x",Instructions!$H$26,0),IF(AG20="x",Instructions!$H$27,0),IF(AE20="x",Instructions!$H$28,0),IF(Z20="x",Instructions!$H$29,0),IF(AA20="x",Instructions!$H$30,0),IF(AJ20="x",Instructions!$H$31,0),IF(AI20="x",Instructions!$H$32,0))</f>
        <v>0</v>
      </c>
      <c r="AV20" s="74">
        <f>SUM((IF(AI20="x",Instructions!$H$33,0)+(AK20*Instructions!$H$34)+(AL20/Instructions!$H$35)+(AM20/Instructions!$H$36)+(AN20/Instructions!$H$37))+((IF(AC20="x",SUM(Instructions!$H$44/Instructions!$H$38)+(AO20/Instructions!$H$38),0))+AP20+AQ20+AR20+AS20+AT20+AU20))</f>
        <v>0</v>
      </c>
      <c r="AW20" s="75" t="str">
        <f t="shared" si="6"/>
        <v/>
      </c>
      <c r="AX20" s="76" t="str">
        <f t="shared" si="7"/>
        <v/>
      </c>
      <c r="AY20" s="76" t="str">
        <f t="shared" si="8"/>
        <v/>
      </c>
      <c r="AZ20" s="76" t="str">
        <f t="shared" si="9"/>
        <v/>
      </c>
      <c r="BA20" s="76" t="str">
        <f t="shared" si="10"/>
        <v/>
      </c>
      <c r="BG20" s="1"/>
      <c r="BH20" s="1"/>
      <c r="BI20" s="1"/>
      <c r="BJ20" s="1"/>
      <c r="BK20" s="68"/>
      <c r="BL20" s="28"/>
      <c r="BM20" s="69" t="str">
        <f t="shared" si="11"/>
        <v/>
      </c>
      <c r="BN20" s="70" t="str">
        <f t="shared" si="12"/>
        <v/>
      </c>
      <c r="BO20" s="70" t="str">
        <f t="shared" si="13"/>
        <v/>
      </c>
      <c r="BP20" s="70" t="str">
        <f t="shared" si="14"/>
        <v/>
      </c>
      <c r="BQ20" s="70" t="str">
        <f t="shared" si="15"/>
        <v/>
      </c>
      <c r="BW20" s="1"/>
      <c r="BX20" s="1"/>
      <c r="BY20" s="1"/>
      <c r="BZ20" s="1"/>
      <c r="CA20" s="78"/>
      <c r="CB20" s="78"/>
      <c r="CC20" s="78"/>
      <c r="CD20" s="72">
        <f t="shared" si="16"/>
        <v>0</v>
      </c>
      <c r="CE20" s="72" t="str">
        <f t="shared" si="17"/>
        <v/>
      </c>
      <c r="CF20" s="73" t="str">
        <f t="shared" si="18"/>
        <v/>
      </c>
      <c r="CG20" s="73" t="str">
        <f t="shared" si="19"/>
        <v/>
      </c>
      <c r="CH20" s="73" t="str">
        <f t="shared" si="20"/>
        <v/>
      </c>
      <c r="CI20" s="73" t="str">
        <f t="shared" si="21"/>
        <v/>
      </c>
      <c r="CO20" s="1"/>
      <c r="CP20" s="19"/>
      <c r="CQ20" s="1"/>
      <c r="CR20" s="19"/>
      <c r="CS20" s="1"/>
      <c r="CT20" s="19"/>
      <c r="CU20" s="1"/>
      <c r="CV20" s="19"/>
      <c r="CW20" s="1"/>
      <c r="CX20" s="19"/>
      <c r="CY20" s="26"/>
      <c r="CZ20" s="19"/>
      <c r="DA20" s="71">
        <f>SUM(IF(CO20="a",Instructions!$H$41,0),IF(CO20="b",Instructions!$H$42,0),CP20,IF(CQ20="x",Instructions!$H$43,0),CR20,IF(CS20="x",Instructions!$H$44,0),CT20,IF(CU20="x",Instructions!$H$45,0),CV20,IF(CW20="x",Instructions!$H$46,0),CX20,IF(CY20="x",Instructions!$H$47,0),CZ20)</f>
        <v>0</v>
      </c>
      <c r="DB20" s="70" t="str">
        <f t="shared" si="22"/>
        <v/>
      </c>
      <c r="DC20" s="70" t="str">
        <f t="shared" si="23"/>
        <v/>
      </c>
      <c r="DD20" s="70" t="str">
        <f t="shared" si="24"/>
        <v/>
      </c>
      <c r="DE20" s="70" t="str">
        <f t="shared" si="25"/>
        <v/>
      </c>
      <c r="DF20" s="70" t="str">
        <f t="shared" si="26"/>
        <v/>
      </c>
      <c r="DL20" s="1"/>
      <c r="DM20" s="1"/>
      <c r="DN20" s="1"/>
      <c r="DO20" s="1"/>
      <c r="DP20" s="1"/>
      <c r="DQ20" s="1"/>
      <c r="DR20" s="1"/>
      <c r="DS20" s="68">
        <f>SUM(IF(DM20="x",Instructions!$H$50,0),IF(DN20="x",Instructions!$H$51,0),IF(DO20="x",Instructions!$H$52,0),IF(DP20="x",Instructions!$H$53,0),IF(DQ20="x",Instructions!$H$54,0),IF(DR20="x",Instructions!$H$55,0))</f>
        <v>0</v>
      </c>
      <c r="DT20" s="16"/>
      <c r="DU20" s="68">
        <f t="shared" si="27"/>
        <v>0</v>
      </c>
      <c r="DV20" s="69" t="str">
        <f t="shared" si="28"/>
        <v/>
      </c>
      <c r="DW20" s="70" t="str">
        <f t="shared" si="29"/>
        <v/>
      </c>
      <c r="DX20" s="70" t="str">
        <f t="shared" si="30"/>
        <v/>
      </c>
      <c r="DY20" s="70" t="str">
        <f t="shared" si="31"/>
        <v/>
      </c>
      <c r="DZ20" s="70" t="str">
        <f t="shared" si="32"/>
        <v/>
      </c>
      <c r="EF20" s="67" t="str">
        <f t="shared" si="33"/>
        <v/>
      </c>
      <c r="EG20" s="67" t="str">
        <f t="shared" si="34"/>
        <v/>
      </c>
      <c r="EH20" s="67" t="str">
        <f t="shared" si="35"/>
        <v/>
      </c>
      <c r="EI20" s="1"/>
      <c r="EJ20" s="1"/>
      <c r="EK20" s="1"/>
      <c r="EL20" s="1"/>
      <c r="EM20" s="1"/>
      <c r="EN20" s="1"/>
      <c r="EO20" s="1"/>
      <c r="EP20" s="67" t="str">
        <f t="shared" si="36"/>
        <v/>
      </c>
    </row>
    <row r="21" spans="1:146">
      <c r="A21" s="80"/>
      <c r="B21" s="79" t="s">
        <v>22</v>
      </c>
      <c r="C21" s="2">
        <f t="shared" si="0"/>
        <v>1</v>
      </c>
      <c r="D21" s="1"/>
      <c r="E21" s="1"/>
      <c r="F21" s="1"/>
      <c r="G21" s="16"/>
      <c r="H21" s="16"/>
      <c r="I21" s="16"/>
      <c r="J21" s="16"/>
      <c r="K21" s="16"/>
      <c r="L21" s="16"/>
      <c r="M21" s="16"/>
      <c r="N21" s="75" t="str">
        <f t="shared" si="1"/>
        <v/>
      </c>
      <c r="O21" s="77" t="str">
        <f t="shared" si="2"/>
        <v/>
      </c>
      <c r="P21" s="77" t="str">
        <f t="shared" si="3"/>
        <v/>
      </c>
      <c r="Q21" s="77" t="str">
        <f t="shared" si="4"/>
        <v/>
      </c>
      <c r="R21" s="77" t="str">
        <f t="shared" si="5"/>
        <v/>
      </c>
      <c r="W21" s="1"/>
      <c r="X21" s="1"/>
      <c r="Y21" s="1"/>
      <c r="Z21" s="1"/>
      <c r="AA21" s="1"/>
      <c r="AB21" s="1"/>
      <c r="AC21" s="1"/>
      <c r="AD21" s="1"/>
      <c r="AE21" s="1"/>
      <c r="AF21" s="1"/>
      <c r="AG21" s="1"/>
      <c r="AH21" s="1"/>
      <c r="AI21" s="1"/>
      <c r="AJ21" s="1"/>
      <c r="AK21" s="16"/>
      <c r="AL21" s="16"/>
      <c r="AM21" s="16"/>
      <c r="AN21" s="16"/>
      <c r="AO21" s="16"/>
      <c r="AP21" s="16"/>
      <c r="AQ21" s="16"/>
      <c r="AR21" s="16"/>
      <c r="AS21" s="16"/>
      <c r="AT21" s="16"/>
      <c r="AU21" s="74">
        <f>SUM(IF(X21="x",Instructions!$H$19,0),IF(W21="x",Instructions!$H$20,0),IF(Y21="x",Instructions!$H$21,0),IF(AD21="x",Instructions!$H$22,0),IF(AF21="x",Instructions!$H$23,0),IF(AH21="x",Instructions!$H$24,0),IF(AB21="x",Instructions!$H$25,0),IF(AC21="x",Instructions!$H$26,0),IF(AG21="x",Instructions!$H$27,0),IF(AE21="x",Instructions!$H$28,0),IF(Z21="x",Instructions!$H$29,0),IF(AA21="x",Instructions!$H$30,0),IF(AJ21="x",Instructions!$H$31,0),IF(AI21="x",Instructions!$H$32,0))</f>
        <v>0</v>
      </c>
      <c r="AV21" s="74">
        <f>SUM((IF(AI21="x",Instructions!$H$33,0)+(AK21*Instructions!$H$34)+(AL21/Instructions!$H$35)+(AM21/Instructions!$H$36)+(AN21/Instructions!$H$37))+((IF(AC21="x",SUM(Instructions!$H$44/Instructions!$H$38)+(AO21/Instructions!$H$38),0))+AP21+AQ21+AR21+AS21+AT21+AU21))</f>
        <v>0</v>
      </c>
      <c r="AW21" s="75" t="str">
        <f t="shared" si="6"/>
        <v/>
      </c>
      <c r="AX21" s="76" t="str">
        <f t="shared" si="7"/>
        <v/>
      </c>
      <c r="AY21" s="76" t="str">
        <f t="shared" si="8"/>
        <v/>
      </c>
      <c r="AZ21" s="76" t="str">
        <f t="shared" si="9"/>
        <v/>
      </c>
      <c r="BA21" s="76" t="str">
        <f t="shared" si="10"/>
        <v/>
      </c>
      <c r="BG21" s="1"/>
      <c r="BH21" s="1"/>
      <c r="BI21" s="1"/>
      <c r="BJ21" s="1"/>
      <c r="BK21" s="68"/>
      <c r="BL21" s="28"/>
      <c r="BM21" s="69" t="str">
        <f t="shared" si="11"/>
        <v/>
      </c>
      <c r="BN21" s="70" t="str">
        <f t="shared" si="12"/>
        <v/>
      </c>
      <c r="BO21" s="70" t="str">
        <f t="shared" si="13"/>
        <v/>
      </c>
      <c r="BP21" s="70" t="str">
        <f t="shared" si="14"/>
        <v/>
      </c>
      <c r="BQ21" s="70" t="str">
        <f t="shared" si="15"/>
        <v/>
      </c>
      <c r="BW21" s="1"/>
      <c r="BX21" s="1"/>
      <c r="BY21" s="1"/>
      <c r="BZ21" s="1"/>
      <c r="CA21" s="78"/>
      <c r="CB21" s="78"/>
      <c r="CC21" s="78"/>
      <c r="CD21" s="72">
        <f t="shared" si="16"/>
        <v>0</v>
      </c>
      <c r="CE21" s="72" t="str">
        <f t="shared" si="17"/>
        <v/>
      </c>
      <c r="CF21" s="73" t="str">
        <f t="shared" si="18"/>
        <v/>
      </c>
      <c r="CG21" s="73" t="str">
        <f t="shared" si="19"/>
        <v/>
      </c>
      <c r="CH21" s="73" t="str">
        <f t="shared" si="20"/>
        <v/>
      </c>
      <c r="CI21" s="73" t="str">
        <f t="shared" si="21"/>
        <v/>
      </c>
      <c r="CO21" s="1"/>
      <c r="CP21" s="19"/>
      <c r="CQ21" s="1"/>
      <c r="CR21" s="19"/>
      <c r="CS21" s="1"/>
      <c r="CT21" s="19"/>
      <c r="CU21" s="1"/>
      <c r="CV21" s="19"/>
      <c r="CW21" s="1"/>
      <c r="CX21" s="19"/>
      <c r="CY21" s="26"/>
      <c r="CZ21" s="19"/>
      <c r="DA21" s="71">
        <f>SUM(IF(CO21="a",Instructions!$H$41,0),IF(CO21="b",Instructions!$H$42,0),CP21,IF(CQ21="x",Instructions!$H$43,0),CR21,IF(CS21="x",Instructions!$H$44,0),CT21,IF(CU21="x",Instructions!$H$45,0),CV21,IF(CW21="x",Instructions!$H$46,0),CX21,IF(CY21="x",Instructions!$H$47,0),CZ21)</f>
        <v>0</v>
      </c>
      <c r="DB21" s="70" t="str">
        <f t="shared" si="22"/>
        <v/>
      </c>
      <c r="DC21" s="70" t="str">
        <f t="shared" si="23"/>
        <v/>
      </c>
      <c r="DD21" s="70" t="str">
        <f t="shared" si="24"/>
        <v/>
      </c>
      <c r="DE21" s="70" t="str">
        <f t="shared" si="25"/>
        <v/>
      </c>
      <c r="DF21" s="70" t="str">
        <f t="shared" si="26"/>
        <v/>
      </c>
      <c r="DL21" s="1"/>
      <c r="DM21" s="1"/>
      <c r="DN21" s="1"/>
      <c r="DO21" s="1"/>
      <c r="DP21" s="1"/>
      <c r="DQ21" s="1"/>
      <c r="DR21" s="1"/>
      <c r="DS21" s="68">
        <f>SUM(IF(DM21="x",Instructions!$H$50,0),IF(DN21="x",Instructions!$H$51,0),IF(DO21="x",Instructions!$H$52,0),IF(DP21="x",Instructions!$H$53,0),IF(DQ21="x",Instructions!$H$54,0),IF(DR21="x",Instructions!$H$55,0))</f>
        <v>0</v>
      </c>
      <c r="DT21" s="16"/>
      <c r="DU21" s="68">
        <f t="shared" si="27"/>
        <v>0</v>
      </c>
      <c r="DV21" s="69" t="str">
        <f t="shared" si="28"/>
        <v/>
      </c>
      <c r="DW21" s="70" t="str">
        <f t="shared" si="29"/>
        <v/>
      </c>
      <c r="DX21" s="70" t="str">
        <f t="shared" si="30"/>
        <v/>
      </c>
      <c r="DY21" s="70" t="str">
        <f t="shared" si="31"/>
        <v/>
      </c>
      <c r="DZ21" s="70" t="str">
        <f t="shared" si="32"/>
        <v/>
      </c>
      <c r="EF21" s="67" t="str">
        <f t="shared" si="33"/>
        <v/>
      </c>
      <c r="EG21" s="67" t="str">
        <f t="shared" si="34"/>
        <v/>
      </c>
      <c r="EH21" s="67" t="str">
        <f t="shared" si="35"/>
        <v/>
      </c>
      <c r="EI21" s="1"/>
      <c r="EJ21" s="1"/>
      <c r="EK21" s="1"/>
      <c r="EL21" s="1"/>
      <c r="EM21" s="1"/>
      <c r="EN21" s="1"/>
      <c r="EO21" s="1"/>
      <c r="EP21" s="67" t="str">
        <f t="shared" si="36"/>
        <v/>
      </c>
    </row>
    <row r="22" spans="1:146">
      <c r="A22" s="80"/>
      <c r="B22" s="79" t="s">
        <v>22</v>
      </c>
      <c r="C22" s="2">
        <f t="shared" si="0"/>
        <v>1</v>
      </c>
      <c r="D22" s="1"/>
      <c r="E22" s="1"/>
      <c r="F22" s="1"/>
      <c r="G22" s="16"/>
      <c r="H22" s="16"/>
      <c r="I22" s="16"/>
      <c r="J22" s="16"/>
      <c r="K22" s="16"/>
      <c r="L22" s="16"/>
      <c r="M22" s="16"/>
      <c r="N22" s="75" t="str">
        <f t="shared" si="1"/>
        <v/>
      </c>
      <c r="O22" s="77" t="str">
        <f t="shared" si="2"/>
        <v/>
      </c>
      <c r="P22" s="77" t="str">
        <f t="shared" si="3"/>
        <v/>
      </c>
      <c r="Q22" s="77" t="str">
        <f t="shared" si="4"/>
        <v/>
      </c>
      <c r="R22" s="77" t="str">
        <f t="shared" si="5"/>
        <v/>
      </c>
      <c r="W22" s="1"/>
      <c r="X22" s="1"/>
      <c r="Y22" s="1"/>
      <c r="Z22" s="1"/>
      <c r="AA22" s="1"/>
      <c r="AB22" s="1"/>
      <c r="AC22" s="1"/>
      <c r="AD22" s="1"/>
      <c r="AE22" s="1"/>
      <c r="AF22" s="1"/>
      <c r="AG22" s="1"/>
      <c r="AH22" s="1"/>
      <c r="AI22" s="1"/>
      <c r="AJ22" s="1"/>
      <c r="AK22" s="16"/>
      <c r="AL22" s="16"/>
      <c r="AM22" s="16"/>
      <c r="AN22" s="16"/>
      <c r="AO22" s="16"/>
      <c r="AP22" s="16"/>
      <c r="AQ22" s="16"/>
      <c r="AR22" s="16"/>
      <c r="AS22" s="16"/>
      <c r="AT22" s="16"/>
      <c r="AU22" s="74">
        <f>SUM(IF(X22="x",Instructions!$H$19,0),IF(W22="x",Instructions!$H$20,0),IF(Y22="x",Instructions!$H$21,0),IF(AD22="x",Instructions!$H$22,0),IF(AF22="x",Instructions!$H$23,0),IF(AH22="x",Instructions!$H$24,0),IF(AB22="x",Instructions!$H$25,0),IF(AC22="x",Instructions!$H$26,0),IF(AG22="x",Instructions!$H$27,0),IF(AE22="x",Instructions!$H$28,0),IF(Z22="x",Instructions!$H$29,0),IF(AA22="x",Instructions!$H$30,0),IF(AJ22="x",Instructions!$H$31,0),IF(AI22="x",Instructions!$H$32,0))</f>
        <v>0</v>
      </c>
      <c r="AV22" s="74">
        <f>SUM((IF(AI22="x",Instructions!$H$33,0)+(AK22*Instructions!$H$34)+(AL22/Instructions!$H$35)+(AM22/Instructions!$H$36)+(AN22/Instructions!$H$37))+((IF(AC22="x",SUM(Instructions!$H$44/Instructions!$H$38)+(AO22/Instructions!$H$38),0))+AP22+AQ22+AR22+AS22+AT22+AU22))</f>
        <v>0</v>
      </c>
      <c r="AW22" s="75" t="str">
        <f t="shared" si="6"/>
        <v/>
      </c>
      <c r="AX22" s="76" t="str">
        <f t="shared" si="7"/>
        <v/>
      </c>
      <c r="AY22" s="76" t="str">
        <f t="shared" si="8"/>
        <v/>
      </c>
      <c r="AZ22" s="76" t="str">
        <f t="shared" si="9"/>
        <v/>
      </c>
      <c r="BA22" s="76" t="str">
        <f t="shared" si="10"/>
        <v/>
      </c>
      <c r="BG22" s="1"/>
      <c r="BH22" s="1"/>
      <c r="BI22" s="1"/>
      <c r="BJ22" s="1"/>
      <c r="BK22" s="68"/>
      <c r="BL22" s="28"/>
      <c r="BM22" s="69" t="str">
        <f t="shared" si="11"/>
        <v/>
      </c>
      <c r="BN22" s="70" t="str">
        <f t="shared" si="12"/>
        <v/>
      </c>
      <c r="BO22" s="70" t="str">
        <f t="shared" si="13"/>
        <v/>
      </c>
      <c r="BP22" s="70" t="str">
        <f t="shared" si="14"/>
        <v/>
      </c>
      <c r="BQ22" s="70" t="str">
        <f t="shared" si="15"/>
        <v/>
      </c>
      <c r="BW22" s="1"/>
      <c r="BX22" s="1"/>
      <c r="BY22" s="1"/>
      <c r="BZ22" s="1"/>
      <c r="CA22" s="78"/>
      <c r="CB22" s="78"/>
      <c r="CC22" s="78"/>
      <c r="CD22" s="72">
        <f t="shared" si="16"/>
        <v>0</v>
      </c>
      <c r="CE22" s="72" t="str">
        <f t="shared" si="17"/>
        <v/>
      </c>
      <c r="CF22" s="73" t="str">
        <f t="shared" si="18"/>
        <v/>
      </c>
      <c r="CG22" s="73" t="str">
        <f t="shared" si="19"/>
        <v/>
      </c>
      <c r="CH22" s="73" t="str">
        <f t="shared" si="20"/>
        <v/>
      </c>
      <c r="CI22" s="73" t="str">
        <f t="shared" si="21"/>
        <v/>
      </c>
      <c r="CO22" s="1"/>
      <c r="CP22" s="19"/>
      <c r="CQ22" s="1"/>
      <c r="CR22" s="19"/>
      <c r="CS22" s="1"/>
      <c r="CT22" s="19"/>
      <c r="CU22" s="1"/>
      <c r="CV22" s="19"/>
      <c r="CW22" s="1"/>
      <c r="CX22" s="19"/>
      <c r="CY22" s="26"/>
      <c r="CZ22" s="19"/>
      <c r="DA22" s="71">
        <f>SUM(IF(CO22="a",Instructions!$H$41,0),IF(CO22="b",Instructions!$H$42,0),CP22,IF(CQ22="x",Instructions!$H$43,0),CR22,IF(CS22="x",Instructions!$H$44,0),CT22,IF(CU22="x",Instructions!$H$45,0),CV22,IF(CW22="x",Instructions!$H$46,0),CX22,IF(CY22="x",Instructions!$H$47,0),CZ22)</f>
        <v>0</v>
      </c>
      <c r="DB22" s="70" t="str">
        <f t="shared" si="22"/>
        <v/>
      </c>
      <c r="DC22" s="70" t="str">
        <f t="shared" si="23"/>
        <v/>
      </c>
      <c r="DD22" s="70" t="str">
        <f t="shared" si="24"/>
        <v/>
      </c>
      <c r="DE22" s="70" t="str">
        <f t="shared" si="25"/>
        <v/>
      </c>
      <c r="DF22" s="70" t="str">
        <f t="shared" si="26"/>
        <v/>
      </c>
      <c r="DL22" s="1"/>
      <c r="DM22" s="1"/>
      <c r="DN22" s="1"/>
      <c r="DO22" s="1"/>
      <c r="DP22" s="1"/>
      <c r="DQ22" s="1"/>
      <c r="DR22" s="1"/>
      <c r="DS22" s="68">
        <f>SUM(IF(DM22="x",Instructions!$H$50,0),IF(DN22="x",Instructions!$H$51,0),IF(DO22="x",Instructions!$H$52,0),IF(DP22="x",Instructions!$H$53,0),IF(DQ22="x",Instructions!$H$54,0),IF(DR22="x",Instructions!$H$55,0))</f>
        <v>0</v>
      </c>
      <c r="DT22" s="16"/>
      <c r="DU22" s="68">
        <f t="shared" si="27"/>
        <v>0</v>
      </c>
      <c r="DV22" s="69" t="str">
        <f t="shared" si="28"/>
        <v/>
      </c>
      <c r="DW22" s="70" t="str">
        <f t="shared" si="29"/>
        <v/>
      </c>
      <c r="DX22" s="70" t="str">
        <f t="shared" si="30"/>
        <v/>
      </c>
      <c r="DY22" s="70" t="str">
        <f t="shared" si="31"/>
        <v/>
      </c>
      <c r="DZ22" s="70" t="str">
        <f t="shared" si="32"/>
        <v/>
      </c>
      <c r="EF22" s="67" t="str">
        <f t="shared" si="33"/>
        <v/>
      </c>
      <c r="EG22" s="67" t="str">
        <f t="shared" si="34"/>
        <v/>
      </c>
      <c r="EH22" s="67" t="str">
        <f t="shared" si="35"/>
        <v/>
      </c>
      <c r="EI22" s="1"/>
      <c r="EJ22" s="1"/>
      <c r="EK22" s="1"/>
      <c r="EL22" s="1"/>
      <c r="EM22" s="1"/>
      <c r="EN22" s="1"/>
      <c r="EO22" s="1"/>
      <c r="EP22" s="67" t="str">
        <f t="shared" si="36"/>
        <v/>
      </c>
    </row>
    <row r="23" spans="1:146">
      <c r="A23" s="81"/>
      <c r="B23" s="79" t="s">
        <v>22</v>
      </c>
      <c r="C23" s="2">
        <f t="shared" si="0"/>
        <v>1</v>
      </c>
      <c r="D23" s="1"/>
      <c r="E23" s="1"/>
      <c r="F23" s="1"/>
      <c r="G23" s="16"/>
      <c r="H23" s="16"/>
      <c r="I23" s="16"/>
      <c r="J23" s="16"/>
      <c r="K23" s="16"/>
      <c r="L23" s="16"/>
      <c r="M23" s="16"/>
      <c r="N23" s="75" t="str">
        <f t="shared" si="1"/>
        <v/>
      </c>
      <c r="O23" s="77" t="str">
        <f t="shared" si="2"/>
        <v/>
      </c>
      <c r="P23" s="77" t="str">
        <f t="shared" si="3"/>
        <v/>
      </c>
      <c r="Q23" s="77" t="str">
        <f t="shared" si="4"/>
        <v/>
      </c>
      <c r="R23" s="77" t="str">
        <f t="shared" si="5"/>
        <v/>
      </c>
      <c r="W23" s="1"/>
      <c r="X23" s="1"/>
      <c r="Y23" s="1"/>
      <c r="Z23" s="1"/>
      <c r="AA23" s="1"/>
      <c r="AB23" s="1"/>
      <c r="AC23" s="1"/>
      <c r="AD23" s="1"/>
      <c r="AE23" s="1"/>
      <c r="AF23" s="1"/>
      <c r="AG23" s="1"/>
      <c r="AH23" s="1"/>
      <c r="AI23" s="1"/>
      <c r="AJ23" s="1"/>
      <c r="AK23" s="16"/>
      <c r="AL23" s="16"/>
      <c r="AM23" s="16"/>
      <c r="AN23" s="16"/>
      <c r="AO23" s="16"/>
      <c r="AP23" s="16"/>
      <c r="AQ23" s="16"/>
      <c r="AR23" s="16"/>
      <c r="AS23" s="16"/>
      <c r="AT23" s="16"/>
      <c r="AU23" s="74">
        <f>SUM(IF(X23="x",Instructions!$H$19,0),IF(W23="x",Instructions!$H$20,0),IF(Y23="x",Instructions!$H$21,0),IF(AD23="x",Instructions!$H$22,0),IF(AF23="x",Instructions!$H$23,0),IF(AH23="x",Instructions!$H$24,0),IF(AB23="x",Instructions!$H$25,0),IF(AC23="x",Instructions!$H$26,0),IF(AG23="x",Instructions!$H$27,0),IF(AE23="x",Instructions!$H$28,0),IF(Z23="x",Instructions!$H$29,0),IF(AA23="x",Instructions!$H$30,0),IF(AJ23="x",Instructions!$H$31,0),IF(AI23="x",Instructions!$H$32,0))</f>
        <v>0</v>
      </c>
      <c r="AV23" s="74">
        <f>SUM((IF(AI23="x",Instructions!$H$33,0)+(AK23*Instructions!$H$34)+(AL23/Instructions!$H$35)+(AM23/Instructions!$H$36)+(AN23/Instructions!$H$37))+((IF(AC23="x",SUM(Instructions!$H$44/Instructions!$H$38)+(AO23/Instructions!$H$38),0))+AP23+AQ23+AR23+AS23+AT23+AU23))</f>
        <v>0</v>
      </c>
      <c r="AW23" s="75" t="str">
        <f t="shared" si="6"/>
        <v/>
      </c>
      <c r="AX23" s="76" t="str">
        <f t="shared" si="7"/>
        <v/>
      </c>
      <c r="AY23" s="76" t="str">
        <f t="shared" si="8"/>
        <v/>
      </c>
      <c r="AZ23" s="76" t="str">
        <f t="shared" si="9"/>
        <v/>
      </c>
      <c r="BA23" s="76" t="str">
        <f t="shared" si="10"/>
        <v/>
      </c>
      <c r="BG23" s="1"/>
      <c r="BH23" s="1"/>
      <c r="BI23" s="1"/>
      <c r="BJ23" s="1"/>
      <c r="BK23" s="68"/>
      <c r="BL23" s="28"/>
      <c r="BM23" s="69" t="str">
        <f t="shared" si="11"/>
        <v/>
      </c>
      <c r="BN23" s="70" t="str">
        <f t="shared" si="12"/>
        <v/>
      </c>
      <c r="BO23" s="70" t="str">
        <f t="shared" si="13"/>
        <v/>
      </c>
      <c r="BP23" s="70" t="str">
        <f t="shared" si="14"/>
        <v/>
      </c>
      <c r="BQ23" s="70" t="str">
        <f t="shared" si="15"/>
        <v/>
      </c>
      <c r="BW23" s="1"/>
      <c r="BX23" s="1"/>
      <c r="BY23" s="1"/>
      <c r="BZ23" s="1"/>
      <c r="CA23" s="78"/>
      <c r="CB23" s="78"/>
      <c r="CC23" s="78"/>
      <c r="CD23" s="72">
        <f t="shared" si="16"/>
        <v>0</v>
      </c>
      <c r="CE23" s="72" t="str">
        <f t="shared" si="17"/>
        <v/>
      </c>
      <c r="CF23" s="73" t="str">
        <f t="shared" si="18"/>
        <v/>
      </c>
      <c r="CG23" s="73" t="str">
        <f t="shared" si="19"/>
        <v/>
      </c>
      <c r="CH23" s="73" t="str">
        <f t="shared" si="20"/>
        <v/>
      </c>
      <c r="CI23" s="73" t="str">
        <f t="shared" si="21"/>
        <v/>
      </c>
      <c r="CO23" s="1"/>
      <c r="CP23" s="19"/>
      <c r="CQ23" s="1"/>
      <c r="CR23" s="19"/>
      <c r="CS23" s="1"/>
      <c r="CT23" s="19"/>
      <c r="CU23" s="1"/>
      <c r="CV23" s="19"/>
      <c r="CW23" s="1"/>
      <c r="CX23" s="19"/>
      <c r="CY23" s="26"/>
      <c r="CZ23" s="19"/>
      <c r="DA23" s="71">
        <f>SUM(IF(CO23="a",Instructions!$H$41,0),IF(CO23="b",Instructions!$H$42,0),CP23,IF(CQ23="x",Instructions!$H$43,0),CR23,IF(CS23="x",Instructions!$H$44,0),CT23,IF(CU23="x",Instructions!$H$45,0),CV23,IF(CW23="x",Instructions!$H$46,0),CX23,IF(CY23="x",Instructions!$H$47,0),CZ23)</f>
        <v>0</v>
      </c>
      <c r="DB23" s="70" t="str">
        <f t="shared" si="22"/>
        <v/>
      </c>
      <c r="DC23" s="70" t="str">
        <f t="shared" si="23"/>
        <v/>
      </c>
      <c r="DD23" s="70" t="str">
        <f t="shared" si="24"/>
        <v/>
      </c>
      <c r="DE23" s="70" t="str">
        <f t="shared" si="25"/>
        <v/>
      </c>
      <c r="DF23" s="70" t="str">
        <f t="shared" si="26"/>
        <v/>
      </c>
      <c r="DL23" s="1"/>
      <c r="DM23" s="1"/>
      <c r="DN23" s="1"/>
      <c r="DO23" s="1"/>
      <c r="DP23" s="1"/>
      <c r="DQ23" s="1"/>
      <c r="DR23" s="1"/>
      <c r="DS23" s="68">
        <f>SUM(IF(DM23="x",Instructions!$H$50,0),IF(DN23="x",Instructions!$H$51,0),IF(DO23="x",Instructions!$H$52,0),IF(DP23="x",Instructions!$H$53,0),IF(DQ23="x",Instructions!$H$54,0),IF(DR23="x",Instructions!$H$55,0))</f>
        <v>0</v>
      </c>
      <c r="DT23" s="16"/>
      <c r="DU23" s="68">
        <f t="shared" si="27"/>
        <v>0</v>
      </c>
      <c r="DV23" s="69" t="str">
        <f t="shared" si="28"/>
        <v/>
      </c>
      <c r="DW23" s="70" t="str">
        <f t="shared" si="29"/>
        <v/>
      </c>
      <c r="DX23" s="70" t="str">
        <f t="shared" si="30"/>
        <v/>
      </c>
      <c r="DY23" s="70" t="str">
        <f t="shared" si="31"/>
        <v/>
      </c>
      <c r="DZ23" s="70" t="str">
        <f t="shared" si="32"/>
        <v/>
      </c>
      <c r="EF23" s="67" t="str">
        <f t="shared" si="33"/>
        <v/>
      </c>
      <c r="EG23" s="67" t="str">
        <f t="shared" si="34"/>
        <v/>
      </c>
      <c r="EH23" s="67" t="str">
        <f t="shared" si="35"/>
        <v/>
      </c>
      <c r="EI23" s="1"/>
      <c r="EJ23" s="1"/>
      <c r="EK23" s="1"/>
      <c r="EL23" s="1"/>
      <c r="EM23" s="1"/>
      <c r="EN23" s="1"/>
      <c r="EO23" s="1"/>
      <c r="EP23" s="67" t="str">
        <f t="shared" si="36"/>
        <v/>
      </c>
    </row>
    <row r="24" spans="1:146">
      <c r="A24" s="81"/>
      <c r="B24" s="79" t="s">
        <v>22</v>
      </c>
      <c r="C24" s="2">
        <f t="shared" si="0"/>
        <v>1</v>
      </c>
      <c r="D24" s="1"/>
      <c r="E24" s="1"/>
      <c r="F24" s="1"/>
      <c r="G24" s="16"/>
      <c r="H24" s="16"/>
      <c r="I24" s="16"/>
      <c r="J24" s="16"/>
      <c r="K24" s="16"/>
      <c r="L24" s="16"/>
      <c r="M24" s="16"/>
      <c r="N24" s="75" t="str">
        <f t="shared" si="1"/>
        <v/>
      </c>
      <c r="O24" s="77" t="str">
        <f t="shared" si="2"/>
        <v/>
      </c>
      <c r="P24" s="77" t="str">
        <f t="shared" si="3"/>
        <v/>
      </c>
      <c r="Q24" s="77" t="str">
        <f t="shared" si="4"/>
        <v/>
      </c>
      <c r="R24" s="77" t="str">
        <f t="shared" si="5"/>
        <v/>
      </c>
      <c r="W24" s="1"/>
      <c r="X24" s="1"/>
      <c r="Y24" s="1"/>
      <c r="Z24" s="1"/>
      <c r="AA24" s="1"/>
      <c r="AB24" s="1"/>
      <c r="AC24" s="1"/>
      <c r="AD24" s="1"/>
      <c r="AE24" s="1"/>
      <c r="AF24" s="1"/>
      <c r="AG24" s="1"/>
      <c r="AH24" s="1"/>
      <c r="AI24" s="1"/>
      <c r="AJ24" s="1"/>
      <c r="AK24" s="16"/>
      <c r="AL24" s="16"/>
      <c r="AM24" s="16"/>
      <c r="AN24" s="16"/>
      <c r="AO24" s="16"/>
      <c r="AP24" s="16"/>
      <c r="AQ24" s="16"/>
      <c r="AR24" s="16"/>
      <c r="AS24" s="16"/>
      <c r="AT24" s="16"/>
      <c r="AU24" s="74">
        <f>SUM(IF(X24="x",Instructions!$H$19,0),IF(W24="x",Instructions!$H$20,0),IF(Y24="x",Instructions!$H$21,0),IF(AD24="x",Instructions!$H$22,0),IF(AF24="x",Instructions!$H$23,0),IF(AH24="x",Instructions!$H$24,0),IF(AB24="x",Instructions!$H$25,0),IF(AC24="x",Instructions!$H$26,0),IF(AG24="x",Instructions!$H$27,0),IF(AE24="x",Instructions!$H$28,0),IF(Z24="x",Instructions!$H$29,0),IF(AA24="x",Instructions!$H$30,0),IF(AJ24="x",Instructions!$H$31,0),IF(AI24="x",Instructions!$H$32,0))</f>
        <v>0</v>
      </c>
      <c r="AV24" s="74">
        <f>SUM((IF(AI24="x",Instructions!$H$33,0)+(AK24*Instructions!$H$34)+(AL24/Instructions!$H$35)+(AM24/Instructions!$H$36)+(AN24/Instructions!$H$37))+((IF(AC24="x",SUM(Instructions!$H$44/Instructions!$H$38)+(AO24/Instructions!$H$38),0))+AP24+AQ24+AR24+AS24+AT24+AU24))</f>
        <v>0</v>
      </c>
      <c r="AW24" s="75" t="str">
        <f t="shared" si="6"/>
        <v/>
      </c>
      <c r="AX24" s="76" t="str">
        <f t="shared" si="7"/>
        <v/>
      </c>
      <c r="AY24" s="76" t="str">
        <f t="shared" si="8"/>
        <v/>
      </c>
      <c r="AZ24" s="76" t="str">
        <f t="shared" si="9"/>
        <v/>
      </c>
      <c r="BA24" s="76" t="str">
        <f t="shared" si="10"/>
        <v/>
      </c>
      <c r="BG24" s="1"/>
      <c r="BH24" s="1"/>
      <c r="BI24" s="1"/>
      <c r="BJ24" s="1"/>
      <c r="BK24" s="68"/>
      <c r="BL24" s="28"/>
      <c r="BM24" s="69" t="str">
        <f t="shared" si="11"/>
        <v/>
      </c>
      <c r="BN24" s="70" t="str">
        <f t="shared" si="12"/>
        <v/>
      </c>
      <c r="BO24" s="70" t="str">
        <f t="shared" si="13"/>
        <v/>
      </c>
      <c r="BP24" s="70" t="str">
        <f t="shared" si="14"/>
        <v/>
      </c>
      <c r="BQ24" s="70" t="str">
        <f t="shared" si="15"/>
        <v/>
      </c>
      <c r="BW24" s="1"/>
      <c r="BX24" s="1"/>
      <c r="BY24" s="1"/>
      <c r="BZ24" s="1"/>
      <c r="CA24" s="78"/>
      <c r="CB24" s="78"/>
      <c r="CC24" s="78"/>
      <c r="CD24" s="72">
        <f t="shared" si="16"/>
        <v>0</v>
      </c>
      <c r="CE24" s="72" t="str">
        <f t="shared" si="17"/>
        <v/>
      </c>
      <c r="CF24" s="73" t="str">
        <f t="shared" si="18"/>
        <v/>
      </c>
      <c r="CG24" s="73" t="str">
        <f t="shared" si="19"/>
        <v/>
      </c>
      <c r="CH24" s="73" t="str">
        <f t="shared" si="20"/>
        <v/>
      </c>
      <c r="CI24" s="73" t="str">
        <f t="shared" si="21"/>
        <v/>
      </c>
      <c r="CO24" s="1"/>
      <c r="CP24" s="19"/>
      <c r="CQ24" s="1"/>
      <c r="CR24" s="19"/>
      <c r="CS24" s="1"/>
      <c r="CT24" s="19"/>
      <c r="CU24" s="1"/>
      <c r="CV24" s="19"/>
      <c r="CW24" s="1"/>
      <c r="CX24" s="19"/>
      <c r="CY24" s="26"/>
      <c r="CZ24" s="19"/>
      <c r="DA24" s="71">
        <f>SUM(IF(CO24="a",Instructions!$H$41,0),IF(CO24="b",Instructions!$H$42,0),CP24,IF(CQ24="x",Instructions!$H$43,0),CR24,IF(CS24="x",Instructions!$H$44,0),CT24,IF(CU24="x",Instructions!$H$45,0),CV24,IF(CW24="x",Instructions!$H$46,0),CX24,IF(CY24="x",Instructions!$H$47,0),CZ24)</f>
        <v>0</v>
      </c>
      <c r="DB24" s="70" t="str">
        <f t="shared" si="22"/>
        <v/>
      </c>
      <c r="DC24" s="70" t="str">
        <f t="shared" si="23"/>
        <v/>
      </c>
      <c r="DD24" s="70" t="str">
        <f t="shared" si="24"/>
        <v/>
      </c>
      <c r="DE24" s="70" t="str">
        <f t="shared" si="25"/>
        <v/>
      </c>
      <c r="DF24" s="70" t="str">
        <f t="shared" si="26"/>
        <v/>
      </c>
      <c r="DL24" s="1"/>
      <c r="DM24" s="1"/>
      <c r="DN24" s="1"/>
      <c r="DO24" s="1"/>
      <c r="DP24" s="1"/>
      <c r="DQ24" s="1"/>
      <c r="DR24" s="1"/>
      <c r="DS24" s="68">
        <f>SUM(IF(DM24="x",Instructions!$H$50,0),IF(DN24="x",Instructions!$H$51,0),IF(DO24="x",Instructions!$H$52,0),IF(DP24="x",Instructions!$H$53,0),IF(DQ24="x",Instructions!$H$54,0),IF(DR24="x",Instructions!$H$55,0))</f>
        <v>0</v>
      </c>
      <c r="DT24" s="16"/>
      <c r="DU24" s="68">
        <f t="shared" si="27"/>
        <v>0</v>
      </c>
      <c r="DV24" s="69" t="str">
        <f t="shared" si="28"/>
        <v/>
      </c>
      <c r="DW24" s="70" t="str">
        <f t="shared" si="29"/>
        <v/>
      </c>
      <c r="DX24" s="70" t="str">
        <f t="shared" si="30"/>
        <v/>
      </c>
      <c r="DY24" s="70" t="str">
        <f t="shared" si="31"/>
        <v/>
      </c>
      <c r="DZ24" s="70" t="str">
        <f t="shared" si="32"/>
        <v/>
      </c>
      <c r="EF24" s="67" t="str">
        <f t="shared" si="33"/>
        <v/>
      </c>
      <c r="EG24" s="67" t="str">
        <f t="shared" si="34"/>
        <v/>
      </c>
      <c r="EH24" s="67" t="str">
        <f t="shared" si="35"/>
        <v/>
      </c>
      <c r="EI24" s="1"/>
      <c r="EJ24" s="1"/>
      <c r="EK24" s="1"/>
      <c r="EL24" s="1"/>
      <c r="EM24" s="1"/>
      <c r="EN24" s="1"/>
      <c r="EO24" s="1"/>
      <c r="EP24" s="67" t="str">
        <f t="shared" si="36"/>
        <v/>
      </c>
    </row>
    <row r="25" spans="1:146">
      <c r="A25" s="81"/>
      <c r="B25" s="79" t="s">
        <v>22</v>
      </c>
      <c r="C25" s="2">
        <f t="shared" si="0"/>
        <v>1</v>
      </c>
      <c r="D25" s="1"/>
      <c r="E25" s="1"/>
      <c r="F25" s="1"/>
      <c r="G25" s="16"/>
      <c r="H25" s="16"/>
      <c r="I25" s="16"/>
      <c r="J25" s="16"/>
      <c r="K25" s="16"/>
      <c r="L25" s="16"/>
      <c r="M25" s="16"/>
      <c r="N25" s="75" t="str">
        <f t="shared" si="1"/>
        <v/>
      </c>
      <c r="O25" s="77" t="str">
        <f t="shared" si="2"/>
        <v/>
      </c>
      <c r="P25" s="77" t="str">
        <f t="shared" si="3"/>
        <v/>
      </c>
      <c r="Q25" s="77" t="str">
        <f t="shared" si="4"/>
        <v/>
      </c>
      <c r="R25" s="77" t="str">
        <f t="shared" si="5"/>
        <v/>
      </c>
      <c r="W25" s="1"/>
      <c r="X25" s="1"/>
      <c r="Y25" s="1"/>
      <c r="Z25" s="1"/>
      <c r="AA25" s="1"/>
      <c r="AB25" s="1"/>
      <c r="AC25" s="1"/>
      <c r="AD25" s="1"/>
      <c r="AE25" s="1"/>
      <c r="AF25" s="1"/>
      <c r="AG25" s="1"/>
      <c r="AH25" s="1"/>
      <c r="AI25" s="1"/>
      <c r="AJ25" s="1"/>
      <c r="AK25" s="16"/>
      <c r="AL25" s="16"/>
      <c r="AM25" s="16"/>
      <c r="AN25" s="16"/>
      <c r="AO25" s="16"/>
      <c r="AP25" s="16"/>
      <c r="AQ25" s="16"/>
      <c r="AR25" s="16"/>
      <c r="AS25" s="16"/>
      <c r="AT25" s="16"/>
      <c r="AU25" s="74">
        <f>SUM(IF(X25="x",Instructions!$H$19,0),IF(W25="x",Instructions!$H$20,0),IF(Y25="x",Instructions!$H$21,0),IF(AD25="x",Instructions!$H$22,0),IF(AF25="x",Instructions!$H$23,0),IF(AH25="x",Instructions!$H$24,0),IF(AB25="x",Instructions!$H$25,0),IF(AC25="x",Instructions!$H$26,0),IF(AG25="x",Instructions!$H$27,0),IF(AE25="x",Instructions!$H$28,0),IF(Z25="x",Instructions!$H$29,0),IF(AA25="x",Instructions!$H$30,0),IF(AJ25="x",Instructions!$H$31,0),IF(AI25="x",Instructions!$H$32,0))</f>
        <v>0</v>
      </c>
      <c r="AV25" s="74">
        <f>SUM((IF(AI25="x",Instructions!$H$33,0)+(AK25*Instructions!$H$34)+(AL25/Instructions!$H$35)+(AM25/Instructions!$H$36)+(AN25/Instructions!$H$37))+((IF(AC25="x",SUM(Instructions!$H$44/Instructions!$H$38)+(AO25/Instructions!$H$38),0))+AP25+AQ25+AR25+AS25+AT25+AU25))</f>
        <v>0</v>
      </c>
      <c r="AW25" s="75" t="str">
        <f t="shared" si="6"/>
        <v/>
      </c>
      <c r="AX25" s="76" t="str">
        <f t="shared" si="7"/>
        <v/>
      </c>
      <c r="AY25" s="76" t="str">
        <f t="shared" si="8"/>
        <v/>
      </c>
      <c r="AZ25" s="76" t="str">
        <f t="shared" si="9"/>
        <v/>
      </c>
      <c r="BA25" s="76" t="str">
        <f t="shared" si="10"/>
        <v/>
      </c>
      <c r="BG25" s="1"/>
      <c r="BH25" s="1"/>
      <c r="BI25" s="1"/>
      <c r="BJ25" s="1"/>
      <c r="BK25" s="68"/>
      <c r="BL25" s="28"/>
      <c r="BM25" s="69" t="str">
        <f t="shared" si="11"/>
        <v/>
      </c>
      <c r="BN25" s="70" t="str">
        <f t="shared" si="12"/>
        <v/>
      </c>
      <c r="BO25" s="70" t="str">
        <f t="shared" si="13"/>
        <v/>
      </c>
      <c r="BP25" s="70" t="str">
        <f t="shared" si="14"/>
        <v/>
      </c>
      <c r="BQ25" s="70" t="str">
        <f t="shared" si="15"/>
        <v/>
      </c>
      <c r="BW25" s="1"/>
      <c r="BX25" s="1"/>
      <c r="BY25" s="1"/>
      <c r="BZ25" s="1"/>
      <c r="CA25" s="78"/>
      <c r="CB25" s="78"/>
      <c r="CC25" s="78"/>
      <c r="CD25" s="72">
        <f t="shared" si="16"/>
        <v>0</v>
      </c>
      <c r="CE25" s="72" t="str">
        <f t="shared" si="17"/>
        <v/>
      </c>
      <c r="CF25" s="73" t="str">
        <f t="shared" si="18"/>
        <v/>
      </c>
      <c r="CG25" s="73" t="str">
        <f t="shared" si="19"/>
        <v/>
      </c>
      <c r="CH25" s="73" t="str">
        <f t="shared" si="20"/>
        <v/>
      </c>
      <c r="CI25" s="73" t="str">
        <f t="shared" si="21"/>
        <v/>
      </c>
      <c r="CO25" s="1"/>
      <c r="CP25" s="19"/>
      <c r="CQ25" s="1"/>
      <c r="CR25" s="19"/>
      <c r="CS25" s="1"/>
      <c r="CT25" s="19"/>
      <c r="CU25" s="1"/>
      <c r="CV25" s="19"/>
      <c r="CW25" s="1"/>
      <c r="CX25" s="19"/>
      <c r="CY25" s="26"/>
      <c r="CZ25" s="19"/>
      <c r="DA25" s="71">
        <f>SUM(IF(CO25="a",Instructions!$H$41,0),IF(CO25="b",Instructions!$H$42,0),CP25,IF(CQ25="x",Instructions!$H$43,0),CR25,IF(CS25="x",Instructions!$H$44,0),CT25,IF(CU25="x",Instructions!$H$45,0),CV25,IF(CW25="x",Instructions!$H$46,0),CX25,IF(CY25="x",Instructions!$H$47,0),CZ25)</f>
        <v>0</v>
      </c>
      <c r="DB25" s="70" t="str">
        <f t="shared" si="22"/>
        <v/>
      </c>
      <c r="DC25" s="70" t="str">
        <f t="shared" si="23"/>
        <v/>
      </c>
      <c r="DD25" s="70" t="str">
        <f t="shared" si="24"/>
        <v/>
      </c>
      <c r="DE25" s="70" t="str">
        <f t="shared" si="25"/>
        <v/>
      </c>
      <c r="DF25" s="70" t="str">
        <f t="shared" si="26"/>
        <v/>
      </c>
      <c r="DL25" s="1"/>
      <c r="DM25" s="1"/>
      <c r="DN25" s="1"/>
      <c r="DO25" s="1"/>
      <c r="DP25" s="1"/>
      <c r="DQ25" s="1"/>
      <c r="DR25" s="1"/>
      <c r="DS25" s="68">
        <f>SUM(IF(DM25="x",Instructions!$H$50,0),IF(DN25="x",Instructions!$H$51,0),IF(DO25="x",Instructions!$H$52,0),IF(DP25="x",Instructions!$H$53,0),IF(DQ25="x",Instructions!$H$54,0),IF(DR25="x",Instructions!$H$55,0))</f>
        <v>0</v>
      </c>
      <c r="DT25" s="16"/>
      <c r="DU25" s="68">
        <f t="shared" si="27"/>
        <v>0</v>
      </c>
      <c r="DV25" s="69" t="str">
        <f t="shared" si="28"/>
        <v/>
      </c>
      <c r="DW25" s="70" t="str">
        <f t="shared" si="29"/>
        <v/>
      </c>
      <c r="DX25" s="70" t="str">
        <f t="shared" si="30"/>
        <v/>
      </c>
      <c r="DY25" s="70" t="str">
        <f t="shared" si="31"/>
        <v/>
      </c>
      <c r="DZ25" s="70" t="str">
        <f t="shared" si="32"/>
        <v/>
      </c>
      <c r="EF25" s="67" t="str">
        <f t="shared" si="33"/>
        <v/>
      </c>
      <c r="EG25" s="67" t="str">
        <f t="shared" si="34"/>
        <v/>
      </c>
      <c r="EH25" s="67" t="str">
        <f t="shared" si="35"/>
        <v/>
      </c>
      <c r="EI25" s="1"/>
      <c r="EJ25" s="1"/>
      <c r="EK25" s="1"/>
      <c r="EL25" s="1"/>
      <c r="EM25" s="1"/>
      <c r="EN25" s="1"/>
      <c r="EO25" s="1"/>
      <c r="EP25" s="67" t="str">
        <f t="shared" si="36"/>
        <v/>
      </c>
    </row>
    <row r="26" spans="1:146">
      <c r="A26" s="81"/>
      <c r="B26" s="79" t="s">
        <v>22</v>
      </c>
      <c r="C26" s="2">
        <f t="shared" si="0"/>
        <v>1</v>
      </c>
      <c r="D26" s="1"/>
      <c r="E26" s="1"/>
      <c r="F26" s="1"/>
      <c r="G26" s="16"/>
      <c r="H26" s="16"/>
      <c r="I26" s="16"/>
      <c r="J26" s="16"/>
      <c r="K26" s="16"/>
      <c r="L26" s="16"/>
      <c r="M26" s="16"/>
      <c r="N26" s="75" t="str">
        <f t="shared" si="1"/>
        <v/>
      </c>
      <c r="O26" s="77" t="str">
        <f t="shared" si="2"/>
        <v/>
      </c>
      <c r="P26" s="77" t="str">
        <f t="shared" si="3"/>
        <v/>
      </c>
      <c r="Q26" s="77" t="str">
        <f t="shared" si="4"/>
        <v/>
      </c>
      <c r="R26" s="77" t="str">
        <f t="shared" si="5"/>
        <v/>
      </c>
      <c r="W26" s="1"/>
      <c r="X26" s="1"/>
      <c r="Y26" s="1"/>
      <c r="Z26" s="1"/>
      <c r="AA26" s="1"/>
      <c r="AB26" s="1"/>
      <c r="AC26" s="1"/>
      <c r="AD26" s="1"/>
      <c r="AE26" s="1"/>
      <c r="AF26" s="1"/>
      <c r="AG26" s="1"/>
      <c r="AH26" s="1"/>
      <c r="AI26" s="1"/>
      <c r="AJ26" s="1"/>
      <c r="AK26" s="16"/>
      <c r="AL26" s="16"/>
      <c r="AM26" s="16"/>
      <c r="AN26" s="16"/>
      <c r="AO26" s="16"/>
      <c r="AP26" s="16"/>
      <c r="AQ26" s="16"/>
      <c r="AR26" s="16"/>
      <c r="AS26" s="16"/>
      <c r="AT26" s="16"/>
      <c r="AU26" s="74">
        <f>SUM(IF(X26="x",Instructions!$H$19,0),IF(W26="x",Instructions!$H$20,0),IF(Y26="x",Instructions!$H$21,0),IF(AD26="x",Instructions!$H$22,0),IF(AF26="x",Instructions!$H$23,0),IF(AH26="x",Instructions!$H$24,0),IF(AB26="x",Instructions!$H$25,0),IF(AC26="x",Instructions!$H$26,0),IF(AG26="x",Instructions!$H$27,0),IF(AE26="x",Instructions!$H$28,0),IF(Z26="x",Instructions!$H$29,0),IF(AA26="x",Instructions!$H$30,0),IF(AJ26="x",Instructions!$H$31,0),IF(AI26="x",Instructions!$H$32,0))</f>
        <v>0</v>
      </c>
      <c r="AV26" s="74">
        <f>SUM((IF(AI26="x",Instructions!$H$33,0)+(AK26*Instructions!$H$34)+(AL26/Instructions!$H$35)+(AM26/Instructions!$H$36)+(AN26/Instructions!$H$37))+((IF(AC26="x",SUM(Instructions!$H$44/Instructions!$H$38)+(AO26/Instructions!$H$38),0))+AP26+AQ26+AR26+AS26+AT26+AU26))</f>
        <v>0</v>
      </c>
      <c r="AW26" s="75" t="str">
        <f t="shared" si="6"/>
        <v/>
      </c>
      <c r="AX26" s="76" t="str">
        <f t="shared" si="7"/>
        <v/>
      </c>
      <c r="AY26" s="76" t="str">
        <f t="shared" si="8"/>
        <v/>
      </c>
      <c r="AZ26" s="76" t="str">
        <f t="shared" si="9"/>
        <v/>
      </c>
      <c r="BA26" s="76" t="str">
        <f t="shared" si="10"/>
        <v/>
      </c>
      <c r="BG26" s="1"/>
      <c r="BH26" s="1"/>
      <c r="BI26" s="1"/>
      <c r="BJ26" s="1"/>
      <c r="BK26" s="68"/>
      <c r="BL26" s="28"/>
      <c r="BM26" s="69" t="str">
        <f t="shared" si="11"/>
        <v/>
      </c>
      <c r="BN26" s="70" t="str">
        <f t="shared" si="12"/>
        <v/>
      </c>
      <c r="BO26" s="70" t="str">
        <f t="shared" si="13"/>
        <v/>
      </c>
      <c r="BP26" s="70" t="str">
        <f t="shared" si="14"/>
        <v/>
      </c>
      <c r="BQ26" s="70" t="str">
        <f t="shared" si="15"/>
        <v/>
      </c>
      <c r="BW26" s="1"/>
      <c r="BX26" s="1"/>
      <c r="BY26" s="1"/>
      <c r="BZ26" s="1"/>
      <c r="CA26" s="78"/>
      <c r="CB26" s="78"/>
      <c r="CC26" s="78"/>
      <c r="CD26" s="72">
        <f t="shared" si="16"/>
        <v>0</v>
      </c>
      <c r="CE26" s="72" t="str">
        <f t="shared" si="17"/>
        <v/>
      </c>
      <c r="CF26" s="73" t="str">
        <f t="shared" si="18"/>
        <v/>
      </c>
      <c r="CG26" s="73" t="str">
        <f t="shared" si="19"/>
        <v/>
      </c>
      <c r="CH26" s="73" t="str">
        <f t="shared" si="20"/>
        <v/>
      </c>
      <c r="CI26" s="73" t="str">
        <f t="shared" si="21"/>
        <v/>
      </c>
      <c r="CO26" s="1"/>
      <c r="CP26" s="19"/>
      <c r="CQ26" s="1"/>
      <c r="CR26" s="19"/>
      <c r="CS26" s="1"/>
      <c r="CT26" s="19"/>
      <c r="CU26" s="1"/>
      <c r="CV26" s="19"/>
      <c r="CW26" s="1"/>
      <c r="CX26" s="19"/>
      <c r="CY26" s="26"/>
      <c r="CZ26" s="19"/>
      <c r="DA26" s="71">
        <f>SUM(IF(CO26="a",Instructions!$H$41,0),IF(CO26="b",Instructions!$H$42,0),CP26,IF(CQ26="x",Instructions!$H$43,0),CR26,IF(CS26="x",Instructions!$H$44,0),CT26,IF(CU26="x",Instructions!$H$45,0),CV26,IF(CW26="x",Instructions!$H$46,0),CX26,IF(CY26="x",Instructions!$H$47,0),CZ26)</f>
        <v>0</v>
      </c>
      <c r="DB26" s="70" t="str">
        <f t="shared" si="22"/>
        <v/>
      </c>
      <c r="DC26" s="70" t="str">
        <f t="shared" si="23"/>
        <v/>
      </c>
      <c r="DD26" s="70" t="str">
        <f t="shared" si="24"/>
        <v/>
      </c>
      <c r="DE26" s="70" t="str">
        <f t="shared" si="25"/>
        <v/>
      </c>
      <c r="DF26" s="70" t="str">
        <f t="shared" si="26"/>
        <v/>
      </c>
      <c r="DL26" s="1"/>
      <c r="DM26" s="1"/>
      <c r="DN26" s="1"/>
      <c r="DO26" s="1"/>
      <c r="DP26" s="1"/>
      <c r="DQ26" s="1"/>
      <c r="DR26" s="1"/>
      <c r="DS26" s="68">
        <f>SUM(IF(DM26="x",Instructions!$H$50,0),IF(DN26="x",Instructions!$H$51,0),IF(DO26="x",Instructions!$H$52,0),IF(DP26="x",Instructions!$H$53,0),IF(DQ26="x",Instructions!$H$54,0),IF(DR26="x",Instructions!$H$55,0))</f>
        <v>0</v>
      </c>
      <c r="DT26" s="16"/>
      <c r="DU26" s="68">
        <f t="shared" si="27"/>
        <v>0</v>
      </c>
      <c r="DV26" s="69" t="str">
        <f t="shared" si="28"/>
        <v/>
      </c>
      <c r="DW26" s="70" t="str">
        <f t="shared" si="29"/>
        <v/>
      </c>
      <c r="DX26" s="70" t="str">
        <f t="shared" si="30"/>
        <v/>
      </c>
      <c r="DY26" s="70" t="str">
        <f t="shared" si="31"/>
        <v/>
      </c>
      <c r="DZ26" s="70" t="str">
        <f t="shared" si="32"/>
        <v/>
      </c>
      <c r="EF26" s="67" t="str">
        <f t="shared" si="33"/>
        <v/>
      </c>
      <c r="EG26" s="67" t="str">
        <f t="shared" si="34"/>
        <v/>
      </c>
      <c r="EH26" s="67" t="str">
        <f t="shared" si="35"/>
        <v/>
      </c>
      <c r="EI26" s="1"/>
      <c r="EJ26" s="1"/>
      <c r="EK26" s="1"/>
      <c r="EL26" s="1"/>
      <c r="EM26" s="1"/>
      <c r="EN26" s="1"/>
      <c r="EO26" s="1"/>
      <c r="EP26" s="67" t="str">
        <f t="shared" si="36"/>
        <v/>
      </c>
    </row>
    <row r="27" spans="1:146">
      <c r="A27" s="81"/>
      <c r="B27" s="79" t="s">
        <v>22</v>
      </c>
      <c r="C27" s="2">
        <f t="shared" si="0"/>
        <v>1</v>
      </c>
      <c r="D27" s="1"/>
      <c r="E27" s="1"/>
      <c r="F27" s="1"/>
      <c r="G27" s="16"/>
      <c r="H27" s="16"/>
      <c r="I27" s="16"/>
      <c r="J27" s="16"/>
      <c r="K27" s="16"/>
      <c r="L27" s="16"/>
      <c r="M27" s="16"/>
      <c r="N27" s="75" t="str">
        <f t="shared" si="1"/>
        <v/>
      </c>
      <c r="O27" s="77" t="str">
        <f t="shared" si="2"/>
        <v/>
      </c>
      <c r="P27" s="77" t="str">
        <f t="shared" si="3"/>
        <v/>
      </c>
      <c r="Q27" s="77" t="str">
        <f t="shared" si="4"/>
        <v/>
      </c>
      <c r="R27" s="77" t="str">
        <f t="shared" si="5"/>
        <v/>
      </c>
      <c r="W27" s="1"/>
      <c r="X27" s="1"/>
      <c r="Y27" s="1"/>
      <c r="Z27" s="1"/>
      <c r="AA27" s="1"/>
      <c r="AB27" s="1"/>
      <c r="AC27" s="1"/>
      <c r="AD27" s="1"/>
      <c r="AE27" s="1"/>
      <c r="AF27" s="1"/>
      <c r="AG27" s="1"/>
      <c r="AH27" s="1"/>
      <c r="AI27" s="1"/>
      <c r="AJ27" s="1"/>
      <c r="AK27" s="16"/>
      <c r="AL27" s="16"/>
      <c r="AM27" s="16"/>
      <c r="AN27" s="16"/>
      <c r="AO27" s="16"/>
      <c r="AP27" s="16"/>
      <c r="AQ27" s="16"/>
      <c r="AR27" s="16"/>
      <c r="AS27" s="16"/>
      <c r="AT27" s="16"/>
      <c r="AU27" s="74">
        <f>SUM(IF(X27="x",Instructions!$H$19,0),IF(W27="x",Instructions!$H$20,0),IF(Y27="x",Instructions!$H$21,0),IF(AD27="x",Instructions!$H$22,0),IF(AF27="x",Instructions!$H$23,0),IF(AH27="x",Instructions!$H$24,0),IF(AB27="x",Instructions!$H$25,0),IF(AC27="x",Instructions!$H$26,0),IF(AG27="x",Instructions!$H$27,0),IF(AE27="x",Instructions!$H$28,0),IF(Z27="x",Instructions!$H$29,0),IF(AA27="x",Instructions!$H$30,0),IF(AJ27="x",Instructions!$H$31,0),IF(AI27="x",Instructions!$H$32,0))</f>
        <v>0</v>
      </c>
      <c r="AV27" s="74">
        <f>SUM((IF(AI27="x",Instructions!$H$33,0)+(AK27*Instructions!$H$34)+(AL27/Instructions!$H$35)+(AM27/Instructions!$H$36)+(AN27/Instructions!$H$37))+((IF(AC27="x",SUM(Instructions!$H$44/Instructions!$H$38)+(AO27/Instructions!$H$38),0))+AP27+AQ27+AR27+AS27+AT27+AU27))</f>
        <v>0</v>
      </c>
      <c r="AW27" s="75" t="str">
        <f t="shared" si="6"/>
        <v/>
      </c>
      <c r="AX27" s="76" t="str">
        <f t="shared" si="7"/>
        <v/>
      </c>
      <c r="AY27" s="76" t="str">
        <f t="shared" si="8"/>
        <v/>
      </c>
      <c r="AZ27" s="76" t="str">
        <f t="shared" si="9"/>
        <v/>
      </c>
      <c r="BA27" s="76" t="str">
        <f t="shared" si="10"/>
        <v/>
      </c>
      <c r="BG27" s="1"/>
      <c r="BH27" s="1"/>
      <c r="BI27" s="1"/>
      <c r="BJ27" s="1"/>
      <c r="BK27" s="68"/>
      <c r="BL27" s="28"/>
      <c r="BM27" s="69" t="str">
        <f t="shared" si="11"/>
        <v/>
      </c>
      <c r="BN27" s="70" t="str">
        <f t="shared" si="12"/>
        <v/>
      </c>
      <c r="BO27" s="70" t="str">
        <f t="shared" si="13"/>
        <v/>
      </c>
      <c r="BP27" s="70" t="str">
        <f t="shared" si="14"/>
        <v/>
      </c>
      <c r="BQ27" s="70" t="str">
        <f t="shared" si="15"/>
        <v/>
      </c>
      <c r="BW27" s="1"/>
      <c r="BX27" s="1"/>
      <c r="BY27" s="1"/>
      <c r="BZ27" s="1"/>
      <c r="CA27" s="78"/>
      <c r="CB27" s="78"/>
      <c r="CC27" s="78"/>
      <c r="CD27" s="72">
        <f t="shared" si="16"/>
        <v>0</v>
      </c>
      <c r="CE27" s="72" t="str">
        <f t="shared" si="17"/>
        <v/>
      </c>
      <c r="CF27" s="73" t="str">
        <f t="shared" si="18"/>
        <v/>
      </c>
      <c r="CG27" s="73" t="str">
        <f t="shared" si="19"/>
        <v/>
      </c>
      <c r="CH27" s="73" t="str">
        <f t="shared" si="20"/>
        <v/>
      </c>
      <c r="CI27" s="73" t="str">
        <f t="shared" si="21"/>
        <v/>
      </c>
      <c r="CO27" s="1"/>
      <c r="CP27" s="19"/>
      <c r="CQ27" s="1"/>
      <c r="CR27" s="19"/>
      <c r="CS27" s="1"/>
      <c r="CT27" s="19"/>
      <c r="CU27" s="1"/>
      <c r="CV27" s="19"/>
      <c r="CW27" s="1"/>
      <c r="CX27" s="19"/>
      <c r="CY27" s="26"/>
      <c r="CZ27" s="19"/>
      <c r="DA27" s="71">
        <f>SUM(IF(CO27="a",Instructions!$H$41,0),IF(CO27="b",Instructions!$H$42,0),CP27,IF(CQ27="x",Instructions!$H$43,0),CR27,IF(CS27="x",Instructions!$H$44,0),CT27,IF(CU27="x",Instructions!$H$45,0),CV27,IF(CW27="x",Instructions!$H$46,0),CX27,IF(CY27="x",Instructions!$H$47,0),CZ27)</f>
        <v>0</v>
      </c>
      <c r="DB27" s="70" t="str">
        <f t="shared" si="22"/>
        <v/>
      </c>
      <c r="DC27" s="70" t="str">
        <f t="shared" si="23"/>
        <v/>
      </c>
      <c r="DD27" s="70" t="str">
        <f t="shared" si="24"/>
        <v/>
      </c>
      <c r="DE27" s="70" t="str">
        <f t="shared" si="25"/>
        <v/>
      </c>
      <c r="DF27" s="70" t="str">
        <f t="shared" si="26"/>
        <v/>
      </c>
      <c r="DL27" s="1"/>
      <c r="DM27" s="1"/>
      <c r="DN27" s="1"/>
      <c r="DO27" s="1"/>
      <c r="DP27" s="1"/>
      <c r="DQ27" s="1"/>
      <c r="DR27" s="1"/>
      <c r="DS27" s="68">
        <f>SUM(IF(DM27="x",Instructions!$H$50,0),IF(DN27="x",Instructions!$H$51,0),IF(DO27="x",Instructions!$H$52,0),IF(DP27="x",Instructions!$H$53,0),IF(DQ27="x",Instructions!$H$54,0),IF(DR27="x",Instructions!$H$55,0))</f>
        <v>0</v>
      </c>
      <c r="DT27" s="16"/>
      <c r="DU27" s="68">
        <f t="shared" si="27"/>
        <v>0</v>
      </c>
      <c r="DV27" s="69" t="str">
        <f t="shared" si="28"/>
        <v/>
      </c>
      <c r="DW27" s="70" t="str">
        <f t="shared" si="29"/>
        <v/>
      </c>
      <c r="DX27" s="70" t="str">
        <f t="shared" si="30"/>
        <v/>
      </c>
      <c r="DY27" s="70" t="str">
        <f t="shared" si="31"/>
        <v/>
      </c>
      <c r="DZ27" s="70" t="str">
        <f t="shared" si="32"/>
        <v/>
      </c>
      <c r="EF27" s="67" t="str">
        <f t="shared" si="33"/>
        <v/>
      </c>
      <c r="EG27" s="67" t="str">
        <f t="shared" si="34"/>
        <v/>
      </c>
      <c r="EH27" s="67" t="str">
        <f t="shared" si="35"/>
        <v/>
      </c>
      <c r="EI27" s="1"/>
      <c r="EJ27" s="1"/>
      <c r="EK27" s="1"/>
      <c r="EL27" s="1"/>
      <c r="EM27" s="1"/>
      <c r="EN27" s="1"/>
      <c r="EO27" s="1"/>
      <c r="EP27" s="67" t="str">
        <f t="shared" si="36"/>
        <v/>
      </c>
    </row>
    <row r="28" spans="1:146">
      <c r="A28" s="81"/>
      <c r="B28" s="79" t="s">
        <v>22</v>
      </c>
      <c r="C28" s="2">
        <f t="shared" si="0"/>
        <v>1</v>
      </c>
      <c r="D28" s="1"/>
      <c r="E28" s="1"/>
      <c r="F28" s="1"/>
      <c r="G28" s="16"/>
      <c r="H28" s="16"/>
      <c r="I28" s="16"/>
      <c r="J28" s="16"/>
      <c r="K28" s="16"/>
      <c r="L28" s="16"/>
      <c r="M28" s="16"/>
      <c r="N28" s="75" t="str">
        <f t="shared" si="1"/>
        <v/>
      </c>
      <c r="O28" s="77" t="str">
        <f t="shared" si="2"/>
        <v/>
      </c>
      <c r="P28" s="77" t="str">
        <f t="shared" si="3"/>
        <v/>
      </c>
      <c r="Q28" s="77" t="str">
        <f t="shared" si="4"/>
        <v/>
      </c>
      <c r="R28" s="77" t="str">
        <f t="shared" si="5"/>
        <v/>
      </c>
      <c r="W28" s="1"/>
      <c r="X28" s="1"/>
      <c r="Y28" s="1"/>
      <c r="Z28" s="1"/>
      <c r="AA28" s="1"/>
      <c r="AB28" s="1"/>
      <c r="AC28" s="1"/>
      <c r="AD28" s="1"/>
      <c r="AE28" s="1"/>
      <c r="AF28" s="1"/>
      <c r="AG28" s="1"/>
      <c r="AH28" s="1"/>
      <c r="AI28" s="1"/>
      <c r="AJ28" s="1"/>
      <c r="AK28" s="16"/>
      <c r="AL28" s="16"/>
      <c r="AM28" s="16"/>
      <c r="AN28" s="16"/>
      <c r="AO28" s="16"/>
      <c r="AP28" s="16"/>
      <c r="AQ28" s="16"/>
      <c r="AR28" s="16"/>
      <c r="AS28" s="16"/>
      <c r="AT28" s="16"/>
      <c r="AU28" s="74">
        <f>SUM(IF(X28="x",Instructions!$H$19,0),IF(W28="x",Instructions!$H$20,0),IF(Y28="x",Instructions!$H$21,0),IF(AD28="x",Instructions!$H$22,0),IF(AF28="x",Instructions!$H$23,0),IF(AH28="x",Instructions!$H$24,0),IF(AB28="x",Instructions!$H$25,0),IF(AC28="x",Instructions!$H$26,0),IF(AG28="x",Instructions!$H$27,0),IF(AE28="x",Instructions!$H$28,0),IF(Z28="x",Instructions!$H$29,0),IF(AA28="x",Instructions!$H$30,0),IF(AJ28="x",Instructions!$H$31,0),IF(AI28="x",Instructions!$H$32,0))</f>
        <v>0</v>
      </c>
      <c r="AV28" s="74">
        <f>SUM((IF(AI28="x",Instructions!$H$33,0)+(AK28*Instructions!$H$34)+(AL28/Instructions!$H$35)+(AM28/Instructions!$H$36)+(AN28/Instructions!$H$37))+((IF(AC28="x",SUM(Instructions!$H$44/Instructions!$H$38)+(AO28/Instructions!$H$38),0))+AP28+AQ28+AR28+AS28+AT28+AU28))</f>
        <v>0</v>
      </c>
      <c r="AW28" s="75" t="str">
        <f t="shared" si="6"/>
        <v/>
      </c>
      <c r="AX28" s="76" t="str">
        <f t="shared" si="7"/>
        <v/>
      </c>
      <c r="AY28" s="76" t="str">
        <f t="shared" si="8"/>
        <v/>
      </c>
      <c r="AZ28" s="76" t="str">
        <f t="shared" si="9"/>
        <v/>
      </c>
      <c r="BA28" s="76" t="str">
        <f t="shared" si="10"/>
        <v/>
      </c>
      <c r="BG28" s="1"/>
      <c r="BH28" s="1"/>
      <c r="BI28" s="1"/>
      <c r="BJ28" s="1"/>
      <c r="BK28" s="68"/>
      <c r="BL28" s="28"/>
      <c r="BM28" s="69" t="str">
        <f t="shared" si="11"/>
        <v/>
      </c>
      <c r="BN28" s="70" t="str">
        <f t="shared" si="12"/>
        <v/>
      </c>
      <c r="BO28" s="70" t="str">
        <f t="shared" si="13"/>
        <v/>
      </c>
      <c r="BP28" s="70" t="str">
        <f t="shared" si="14"/>
        <v/>
      </c>
      <c r="BQ28" s="70" t="str">
        <f t="shared" si="15"/>
        <v/>
      </c>
      <c r="BW28" s="1"/>
      <c r="BX28" s="1"/>
      <c r="BY28" s="1"/>
      <c r="BZ28" s="1"/>
      <c r="CA28" s="78"/>
      <c r="CB28" s="78"/>
      <c r="CC28" s="78"/>
      <c r="CD28" s="72">
        <f t="shared" si="16"/>
        <v>0</v>
      </c>
      <c r="CE28" s="72" t="str">
        <f t="shared" si="17"/>
        <v/>
      </c>
      <c r="CF28" s="73" t="str">
        <f t="shared" si="18"/>
        <v/>
      </c>
      <c r="CG28" s="73" t="str">
        <f t="shared" si="19"/>
        <v/>
      </c>
      <c r="CH28" s="73" t="str">
        <f t="shared" si="20"/>
        <v/>
      </c>
      <c r="CI28" s="73" t="str">
        <f t="shared" si="21"/>
        <v/>
      </c>
      <c r="CO28" s="1"/>
      <c r="CP28" s="19"/>
      <c r="CQ28" s="1"/>
      <c r="CR28" s="19"/>
      <c r="CS28" s="1"/>
      <c r="CT28" s="19"/>
      <c r="CU28" s="1"/>
      <c r="CV28" s="19"/>
      <c r="CW28" s="1"/>
      <c r="CX28" s="19"/>
      <c r="CY28" s="26"/>
      <c r="CZ28" s="19"/>
      <c r="DA28" s="71">
        <f>SUM(IF(CO28="a",Instructions!$H$41,0),IF(CO28="b",Instructions!$H$42,0),CP28,IF(CQ28="x",Instructions!$H$43,0),CR28,IF(CS28="x",Instructions!$H$44,0),CT28,IF(CU28="x",Instructions!$H$45,0),CV28,IF(CW28="x",Instructions!$H$46,0),CX28,IF(CY28="x",Instructions!$H$47,0),CZ28)</f>
        <v>0</v>
      </c>
      <c r="DB28" s="70" t="str">
        <f t="shared" si="22"/>
        <v/>
      </c>
      <c r="DC28" s="70" t="str">
        <f t="shared" si="23"/>
        <v/>
      </c>
      <c r="DD28" s="70" t="str">
        <f t="shared" si="24"/>
        <v/>
      </c>
      <c r="DE28" s="70" t="str">
        <f t="shared" si="25"/>
        <v/>
      </c>
      <c r="DF28" s="70" t="str">
        <f t="shared" si="26"/>
        <v/>
      </c>
      <c r="DL28" s="1"/>
      <c r="DM28" s="1"/>
      <c r="DN28" s="1"/>
      <c r="DO28" s="1"/>
      <c r="DP28" s="1"/>
      <c r="DQ28" s="1"/>
      <c r="DR28" s="1"/>
      <c r="DS28" s="68">
        <f>SUM(IF(DM28="x",Instructions!$H$50,0),IF(DN28="x",Instructions!$H$51,0),IF(DO28="x",Instructions!$H$52,0),IF(DP28="x",Instructions!$H$53,0),IF(DQ28="x",Instructions!$H$54,0),IF(DR28="x",Instructions!$H$55,0))</f>
        <v>0</v>
      </c>
      <c r="DT28" s="16"/>
      <c r="DU28" s="68">
        <f t="shared" si="27"/>
        <v>0</v>
      </c>
      <c r="DV28" s="69" t="str">
        <f t="shared" si="28"/>
        <v/>
      </c>
      <c r="DW28" s="70" t="str">
        <f t="shared" si="29"/>
        <v/>
      </c>
      <c r="DX28" s="70" t="str">
        <f t="shared" si="30"/>
        <v/>
      </c>
      <c r="DY28" s="70" t="str">
        <f t="shared" si="31"/>
        <v/>
      </c>
      <c r="DZ28" s="70" t="str">
        <f t="shared" si="32"/>
        <v/>
      </c>
      <c r="EF28" s="67" t="str">
        <f t="shared" si="33"/>
        <v/>
      </c>
      <c r="EG28" s="67" t="str">
        <f t="shared" si="34"/>
        <v/>
      </c>
      <c r="EH28" s="67" t="str">
        <f t="shared" si="35"/>
        <v/>
      </c>
      <c r="EI28" s="1"/>
      <c r="EJ28" s="1"/>
      <c r="EK28" s="1"/>
      <c r="EL28" s="1"/>
      <c r="EM28" s="1"/>
      <c r="EN28" s="1"/>
      <c r="EO28" s="1"/>
      <c r="EP28" s="67" t="str">
        <f t="shared" si="36"/>
        <v/>
      </c>
    </row>
    <row r="29" spans="1:146">
      <c r="A29" s="81"/>
      <c r="B29" s="79" t="s">
        <v>22</v>
      </c>
      <c r="C29" s="2">
        <f t="shared" si="0"/>
        <v>1</v>
      </c>
      <c r="D29" s="1"/>
      <c r="E29" s="1"/>
      <c r="F29" s="1"/>
      <c r="G29" s="16"/>
      <c r="H29" s="16"/>
      <c r="I29" s="16"/>
      <c r="J29" s="16"/>
      <c r="K29" s="16"/>
      <c r="L29" s="16"/>
      <c r="M29" s="16"/>
      <c r="N29" s="75" t="str">
        <f t="shared" si="1"/>
        <v/>
      </c>
      <c r="O29" s="77" t="str">
        <f t="shared" si="2"/>
        <v/>
      </c>
      <c r="P29" s="77" t="str">
        <f t="shared" si="3"/>
        <v/>
      </c>
      <c r="Q29" s="77" t="str">
        <f t="shared" si="4"/>
        <v/>
      </c>
      <c r="R29" s="77" t="str">
        <f t="shared" si="5"/>
        <v/>
      </c>
      <c r="W29" s="1"/>
      <c r="X29" s="1"/>
      <c r="Y29" s="1"/>
      <c r="Z29" s="1"/>
      <c r="AA29" s="1"/>
      <c r="AB29" s="1"/>
      <c r="AC29" s="1"/>
      <c r="AD29" s="1"/>
      <c r="AE29" s="1"/>
      <c r="AF29" s="1"/>
      <c r="AG29" s="1"/>
      <c r="AH29" s="1"/>
      <c r="AI29" s="1"/>
      <c r="AJ29" s="1"/>
      <c r="AK29" s="16"/>
      <c r="AL29" s="16"/>
      <c r="AM29" s="16"/>
      <c r="AN29" s="16"/>
      <c r="AO29" s="16"/>
      <c r="AP29" s="16"/>
      <c r="AQ29" s="16"/>
      <c r="AR29" s="16"/>
      <c r="AS29" s="16"/>
      <c r="AT29" s="16"/>
      <c r="AU29" s="74">
        <f>SUM(IF(X29="x",Instructions!$H$19,0),IF(W29="x",Instructions!$H$20,0),IF(Y29="x",Instructions!$H$21,0),IF(AD29="x",Instructions!$H$22,0),IF(AF29="x",Instructions!$H$23,0),IF(AH29="x",Instructions!$H$24,0),IF(AB29="x",Instructions!$H$25,0),IF(AC29="x",Instructions!$H$26,0),IF(AG29="x",Instructions!$H$27,0),IF(AE29="x",Instructions!$H$28,0),IF(Z29="x",Instructions!$H$29,0),IF(AA29="x",Instructions!$H$30,0),IF(AJ29="x",Instructions!$H$31,0),IF(AI29="x",Instructions!$H$32,0))</f>
        <v>0</v>
      </c>
      <c r="AV29" s="74">
        <f>SUM((IF(AI29="x",Instructions!$H$33,0)+(AK29*Instructions!$H$34)+(AL29/Instructions!$H$35)+(AM29/Instructions!$H$36)+(AN29/Instructions!$H$37))+((IF(AC29="x",SUM(Instructions!$H$44/Instructions!$H$38)+(AO29/Instructions!$H$38),0))+AP29+AQ29+AR29+AS29+AT29+AU29))</f>
        <v>0</v>
      </c>
      <c r="AW29" s="75" t="str">
        <f t="shared" si="6"/>
        <v/>
      </c>
      <c r="AX29" s="76" t="str">
        <f t="shared" si="7"/>
        <v/>
      </c>
      <c r="AY29" s="76" t="str">
        <f t="shared" si="8"/>
        <v/>
      </c>
      <c r="AZ29" s="76" t="str">
        <f t="shared" si="9"/>
        <v/>
      </c>
      <c r="BA29" s="76" t="str">
        <f t="shared" si="10"/>
        <v/>
      </c>
      <c r="BG29" s="1"/>
      <c r="BH29" s="1"/>
      <c r="BI29" s="1"/>
      <c r="BJ29" s="1"/>
      <c r="BK29" s="68"/>
      <c r="BL29" s="28"/>
      <c r="BM29" s="69" t="str">
        <f t="shared" si="11"/>
        <v/>
      </c>
      <c r="BN29" s="70" t="str">
        <f t="shared" si="12"/>
        <v/>
      </c>
      <c r="BO29" s="70" t="str">
        <f t="shared" si="13"/>
        <v/>
      </c>
      <c r="BP29" s="70" t="str">
        <f t="shared" si="14"/>
        <v/>
      </c>
      <c r="BQ29" s="70" t="str">
        <f t="shared" si="15"/>
        <v/>
      </c>
      <c r="BW29" s="1"/>
      <c r="BX29" s="1"/>
      <c r="BY29" s="1"/>
      <c r="BZ29" s="1"/>
      <c r="CA29" s="78"/>
      <c r="CB29" s="78"/>
      <c r="CC29" s="78"/>
      <c r="CD29" s="72">
        <f t="shared" si="16"/>
        <v>0</v>
      </c>
      <c r="CE29" s="72" t="str">
        <f t="shared" si="17"/>
        <v/>
      </c>
      <c r="CF29" s="73" t="str">
        <f t="shared" si="18"/>
        <v/>
      </c>
      <c r="CG29" s="73" t="str">
        <f t="shared" si="19"/>
        <v/>
      </c>
      <c r="CH29" s="73" t="str">
        <f t="shared" si="20"/>
        <v/>
      </c>
      <c r="CI29" s="73" t="str">
        <f t="shared" si="21"/>
        <v/>
      </c>
      <c r="CO29" s="1"/>
      <c r="CP29" s="19"/>
      <c r="CQ29" s="1"/>
      <c r="CR29" s="19"/>
      <c r="CS29" s="1"/>
      <c r="CT29" s="19"/>
      <c r="CU29" s="1"/>
      <c r="CV29" s="19"/>
      <c r="CW29" s="1"/>
      <c r="CX29" s="19"/>
      <c r="CY29" s="26"/>
      <c r="CZ29" s="19"/>
      <c r="DA29" s="71">
        <f>SUM(IF(CO29="a",Instructions!$H$41,0),IF(CO29="b",Instructions!$H$42,0),CP29,IF(CQ29="x",Instructions!$H$43,0),CR29,IF(CS29="x",Instructions!$H$44,0),CT29,IF(CU29="x",Instructions!$H$45,0),CV29,IF(CW29="x",Instructions!$H$46,0),CX29,IF(CY29="x",Instructions!$H$47,0),CZ29)</f>
        <v>0</v>
      </c>
      <c r="DB29" s="70" t="str">
        <f t="shared" si="22"/>
        <v/>
      </c>
      <c r="DC29" s="70" t="str">
        <f t="shared" si="23"/>
        <v/>
      </c>
      <c r="DD29" s="70" t="str">
        <f t="shared" si="24"/>
        <v/>
      </c>
      <c r="DE29" s="70" t="str">
        <f t="shared" si="25"/>
        <v/>
      </c>
      <c r="DF29" s="70" t="str">
        <f t="shared" si="26"/>
        <v/>
      </c>
      <c r="DL29" s="1"/>
      <c r="DM29" s="1"/>
      <c r="DN29" s="1"/>
      <c r="DO29" s="1"/>
      <c r="DP29" s="1"/>
      <c r="DQ29" s="1"/>
      <c r="DR29" s="1"/>
      <c r="DS29" s="68">
        <f>SUM(IF(DM29="x",Instructions!$H$50,0),IF(DN29="x",Instructions!$H$51,0),IF(DO29="x",Instructions!$H$52,0),IF(DP29="x",Instructions!$H$53,0),IF(DQ29="x",Instructions!$H$54,0),IF(DR29="x",Instructions!$H$55,0))</f>
        <v>0</v>
      </c>
      <c r="DT29" s="16"/>
      <c r="DU29" s="68">
        <f t="shared" si="27"/>
        <v>0</v>
      </c>
      <c r="DV29" s="69" t="str">
        <f t="shared" si="28"/>
        <v/>
      </c>
      <c r="DW29" s="70" t="str">
        <f t="shared" si="29"/>
        <v/>
      </c>
      <c r="DX29" s="70" t="str">
        <f t="shared" si="30"/>
        <v/>
      </c>
      <c r="DY29" s="70" t="str">
        <f t="shared" si="31"/>
        <v/>
      </c>
      <c r="DZ29" s="70" t="str">
        <f t="shared" si="32"/>
        <v/>
      </c>
      <c r="EF29" s="67" t="str">
        <f t="shared" si="33"/>
        <v/>
      </c>
      <c r="EG29" s="67" t="str">
        <f t="shared" si="34"/>
        <v/>
      </c>
      <c r="EH29" s="67" t="str">
        <f t="shared" si="35"/>
        <v/>
      </c>
      <c r="EI29" s="1"/>
      <c r="EJ29" s="1"/>
      <c r="EK29" s="1"/>
      <c r="EL29" s="1"/>
      <c r="EM29" s="1"/>
      <c r="EN29" s="1"/>
      <c r="EO29" s="1"/>
      <c r="EP29" s="67" t="str">
        <f t="shared" si="36"/>
        <v/>
      </c>
    </row>
    <row r="30" spans="1:146">
      <c r="A30" s="81"/>
      <c r="B30" s="79" t="s">
        <v>22</v>
      </c>
      <c r="C30" s="2">
        <f t="shared" si="0"/>
        <v>1</v>
      </c>
      <c r="D30" s="1"/>
      <c r="E30" s="1"/>
      <c r="F30" s="1"/>
      <c r="G30" s="16"/>
      <c r="H30" s="16"/>
      <c r="I30" s="16"/>
      <c r="J30" s="16"/>
      <c r="K30" s="16"/>
      <c r="L30" s="16"/>
      <c r="M30" s="16"/>
      <c r="N30" s="75" t="str">
        <f t="shared" si="1"/>
        <v/>
      </c>
      <c r="O30" s="77" t="str">
        <f t="shared" si="2"/>
        <v/>
      </c>
      <c r="P30" s="77" t="str">
        <f t="shared" si="3"/>
        <v/>
      </c>
      <c r="Q30" s="77" t="str">
        <f t="shared" si="4"/>
        <v/>
      </c>
      <c r="R30" s="77" t="str">
        <f t="shared" si="5"/>
        <v/>
      </c>
      <c r="W30" s="1"/>
      <c r="X30" s="1"/>
      <c r="Y30" s="1"/>
      <c r="Z30" s="1"/>
      <c r="AA30" s="1"/>
      <c r="AB30" s="1"/>
      <c r="AC30" s="1"/>
      <c r="AD30" s="1"/>
      <c r="AE30" s="1"/>
      <c r="AF30" s="1"/>
      <c r="AG30" s="1"/>
      <c r="AH30" s="1"/>
      <c r="AI30" s="1"/>
      <c r="AJ30" s="1"/>
      <c r="AK30" s="16"/>
      <c r="AL30" s="16"/>
      <c r="AM30" s="16"/>
      <c r="AN30" s="16"/>
      <c r="AO30" s="16"/>
      <c r="AP30" s="16"/>
      <c r="AQ30" s="16"/>
      <c r="AR30" s="16"/>
      <c r="AS30" s="16"/>
      <c r="AT30" s="16"/>
      <c r="AU30" s="74">
        <f>SUM(IF(X30="x",Instructions!$H$19,0),IF(W30="x",Instructions!$H$20,0),IF(Y30="x",Instructions!$H$21,0),IF(AD30="x",Instructions!$H$22,0),IF(AF30="x",Instructions!$H$23,0),IF(AH30="x",Instructions!$H$24,0),IF(AB30="x",Instructions!$H$25,0),IF(AC30="x",Instructions!$H$26,0),IF(AG30="x",Instructions!$H$27,0),IF(AE30="x",Instructions!$H$28,0),IF(Z30="x",Instructions!$H$29,0),IF(AA30="x",Instructions!$H$30,0),IF(AJ30="x",Instructions!$H$31,0),IF(AI30="x",Instructions!$H$32,0))</f>
        <v>0</v>
      </c>
      <c r="AV30" s="74">
        <f>SUM((IF(AI30="x",Instructions!$H$33,0)+(AK30*Instructions!$H$34)+(AL30/Instructions!$H$35)+(AM30/Instructions!$H$36)+(AN30/Instructions!$H$37))+((IF(AC30="x",SUM(Instructions!$H$44/Instructions!$H$38)+(AO30/Instructions!$H$38),0))+AP30+AQ30+AR30+AS30+AT30+AU30))</f>
        <v>0</v>
      </c>
      <c r="AW30" s="75" t="str">
        <f t="shared" si="6"/>
        <v/>
      </c>
      <c r="AX30" s="76" t="str">
        <f t="shared" si="7"/>
        <v/>
      </c>
      <c r="AY30" s="76" t="str">
        <f t="shared" si="8"/>
        <v/>
      </c>
      <c r="AZ30" s="76" t="str">
        <f t="shared" si="9"/>
        <v/>
      </c>
      <c r="BA30" s="76" t="str">
        <f t="shared" si="10"/>
        <v/>
      </c>
      <c r="BG30" s="1"/>
      <c r="BH30" s="1"/>
      <c r="BI30" s="1"/>
      <c r="BJ30" s="1"/>
      <c r="BK30" s="68"/>
      <c r="BL30" s="28"/>
      <c r="BM30" s="69" t="str">
        <f t="shared" si="11"/>
        <v/>
      </c>
      <c r="BN30" s="70" t="str">
        <f t="shared" si="12"/>
        <v/>
      </c>
      <c r="BO30" s="70" t="str">
        <f t="shared" si="13"/>
        <v/>
      </c>
      <c r="BP30" s="70" t="str">
        <f t="shared" si="14"/>
        <v/>
      </c>
      <c r="BQ30" s="70" t="str">
        <f t="shared" si="15"/>
        <v/>
      </c>
      <c r="BW30" s="1"/>
      <c r="BX30" s="1"/>
      <c r="BY30" s="1"/>
      <c r="BZ30" s="1"/>
      <c r="CA30" s="78"/>
      <c r="CB30" s="78"/>
      <c r="CC30" s="78"/>
      <c r="CD30" s="72">
        <f t="shared" si="16"/>
        <v>0</v>
      </c>
      <c r="CE30" s="72" t="str">
        <f t="shared" si="17"/>
        <v/>
      </c>
      <c r="CF30" s="73" t="str">
        <f t="shared" si="18"/>
        <v/>
      </c>
      <c r="CG30" s="73" t="str">
        <f t="shared" si="19"/>
        <v/>
      </c>
      <c r="CH30" s="73" t="str">
        <f t="shared" si="20"/>
        <v/>
      </c>
      <c r="CI30" s="73" t="str">
        <f t="shared" si="21"/>
        <v/>
      </c>
      <c r="CO30" s="1"/>
      <c r="CP30" s="19"/>
      <c r="CQ30" s="1"/>
      <c r="CR30" s="19"/>
      <c r="CS30" s="1"/>
      <c r="CT30" s="19"/>
      <c r="CU30" s="1"/>
      <c r="CV30" s="19"/>
      <c r="CW30" s="1"/>
      <c r="CX30" s="19"/>
      <c r="CY30" s="26"/>
      <c r="CZ30" s="19"/>
      <c r="DA30" s="71">
        <f>SUM(IF(CO30="a",Instructions!$H$41,0),IF(CO30="b",Instructions!$H$42,0),CP30,IF(CQ30="x",Instructions!$H$43,0),CR30,IF(CS30="x",Instructions!$H$44,0),CT30,IF(CU30="x",Instructions!$H$45,0),CV30,IF(CW30="x",Instructions!$H$46,0),CX30,IF(CY30="x",Instructions!$H$47,0),CZ30)</f>
        <v>0</v>
      </c>
      <c r="DB30" s="70" t="str">
        <f t="shared" si="22"/>
        <v/>
      </c>
      <c r="DC30" s="70" t="str">
        <f t="shared" si="23"/>
        <v/>
      </c>
      <c r="DD30" s="70" t="str">
        <f t="shared" si="24"/>
        <v/>
      </c>
      <c r="DE30" s="70" t="str">
        <f t="shared" si="25"/>
        <v/>
      </c>
      <c r="DF30" s="70" t="str">
        <f t="shared" si="26"/>
        <v/>
      </c>
      <c r="DL30" s="1"/>
      <c r="DM30" s="1"/>
      <c r="DN30" s="1"/>
      <c r="DO30" s="1"/>
      <c r="DP30" s="1"/>
      <c r="DQ30" s="1"/>
      <c r="DR30" s="1"/>
      <c r="DS30" s="68">
        <f>SUM(IF(DM30="x",Instructions!$H$50,0),IF(DN30="x",Instructions!$H$51,0),IF(DO30="x",Instructions!$H$52,0),IF(DP30="x",Instructions!$H$53,0),IF(DQ30="x",Instructions!$H$54,0),IF(DR30="x",Instructions!$H$55,0))</f>
        <v>0</v>
      </c>
      <c r="DT30" s="16"/>
      <c r="DU30" s="68">
        <f t="shared" si="27"/>
        <v>0</v>
      </c>
      <c r="DV30" s="69" t="str">
        <f t="shared" si="28"/>
        <v/>
      </c>
      <c r="DW30" s="70" t="str">
        <f t="shared" si="29"/>
        <v/>
      </c>
      <c r="DX30" s="70" t="str">
        <f t="shared" si="30"/>
        <v/>
      </c>
      <c r="DY30" s="70" t="str">
        <f t="shared" si="31"/>
        <v/>
      </c>
      <c r="DZ30" s="70" t="str">
        <f t="shared" si="32"/>
        <v/>
      </c>
      <c r="EF30" s="67" t="str">
        <f t="shared" si="33"/>
        <v/>
      </c>
      <c r="EG30" s="67" t="str">
        <f t="shared" si="34"/>
        <v/>
      </c>
      <c r="EH30" s="67" t="str">
        <f t="shared" si="35"/>
        <v/>
      </c>
      <c r="EI30" s="1"/>
      <c r="EJ30" s="1"/>
      <c r="EK30" s="1"/>
      <c r="EL30" s="1"/>
      <c r="EM30" s="1"/>
      <c r="EN30" s="1"/>
      <c r="EO30" s="1"/>
      <c r="EP30" s="67" t="str">
        <f t="shared" si="36"/>
        <v/>
      </c>
    </row>
    <row r="31" spans="1:146">
      <c r="A31" s="81"/>
      <c r="B31" s="79" t="s">
        <v>22</v>
      </c>
      <c r="C31" s="2">
        <f t="shared" si="0"/>
        <v>1</v>
      </c>
      <c r="D31" s="1"/>
      <c r="E31" s="1"/>
      <c r="F31" s="1"/>
      <c r="G31" s="16"/>
      <c r="H31" s="16"/>
      <c r="I31" s="16"/>
      <c r="J31" s="16"/>
      <c r="K31" s="16"/>
      <c r="L31" s="16"/>
      <c r="M31" s="16"/>
      <c r="N31" s="75" t="str">
        <f t="shared" si="1"/>
        <v/>
      </c>
      <c r="O31" s="77" t="str">
        <f t="shared" si="2"/>
        <v/>
      </c>
      <c r="P31" s="77" t="str">
        <f t="shared" si="3"/>
        <v/>
      </c>
      <c r="Q31" s="77" t="str">
        <f t="shared" si="4"/>
        <v/>
      </c>
      <c r="R31" s="77" t="str">
        <f t="shared" si="5"/>
        <v/>
      </c>
      <c r="W31" s="1"/>
      <c r="X31" s="1"/>
      <c r="Y31" s="1"/>
      <c r="Z31" s="1"/>
      <c r="AA31" s="1"/>
      <c r="AB31" s="1"/>
      <c r="AC31" s="1"/>
      <c r="AD31" s="1"/>
      <c r="AE31" s="1"/>
      <c r="AF31" s="1"/>
      <c r="AG31" s="1"/>
      <c r="AH31" s="1"/>
      <c r="AI31" s="1"/>
      <c r="AJ31" s="1"/>
      <c r="AK31" s="16"/>
      <c r="AL31" s="16"/>
      <c r="AM31" s="16"/>
      <c r="AN31" s="16"/>
      <c r="AO31" s="16"/>
      <c r="AP31" s="16"/>
      <c r="AQ31" s="16"/>
      <c r="AR31" s="16"/>
      <c r="AS31" s="16"/>
      <c r="AT31" s="16"/>
      <c r="AU31" s="74">
        <f>SUM(IF(X31="x",Instructions!$H$19,0),IF(W31="x",Instructions!$H$20,0),IF(Y31="x",Instructions!$H$21,0),IF(AD31="x",Instructions!$H$22,0),IF(AF31="x",Instructions!$H$23,0),IF(AH31="x",Instructions!$H$24,0),IF(AB31="x",Instructions!$H$25,0),IF(AC31="x",Instructions!$H$26,0),IF(AG31="x",Instructions!$H$27,0),IF(AE31="x",Instructions!$H$28,0),IF(Z31="x",Instructions!$H$29,0),IF(AA31="x",Instructions!$H$30,0),IF(AJ31="x",Instructions!$H$31,0),IF(AI31="x",Instructions!$H$32,0))</f>
        <v>0</v>
      </c>
      <c r="AV31" s="74">
        <f>SUM((IF(AI31="x",Instructions!$H$33,0)+(AK31*Instructions!$H$34)+(AL31/Instructions!$H$35)+(AM31/Instructions!$H$36)+(AN31/Instructions!$H$37))+((IF(AC31="x",SUM(Instructions!$H$44/Instructions!$H$38)+(AO31/Instructions!$H$38),0))+AP31+AQ31+AR31+AS31+AT31+AU31))</f>
        <v>0</v>
      </c>
      <c r="AW31" s="75" t="str">
        <f t="shared" si="6"/>
        <v/>
      </c>
      <c r="AX31" s="76" t="str">
        <f t="shared" si="7"/>
        <v/>
      </c>
      <c r="AY31" s="76" t="str">
        <f t="shared" si="8"/>
        <v/>
      </c>
      <c r="AZ31" s="76" t="str">
        <f t="shared" si="9"/>
        <v/>
      </c>
      <c r="BA31" s="76" t="str">
        <f t="shared" si="10"/>
        <v/>
      </c>
      <c r="BG31" s="1"/>
      <c r="BH31" s="1"/>
      <c r="BI31" s="1"/>
      <c r="BJ31" s="1"/>
      <c r="BK31" s="68"/>
      <c r="BL31" s="28"/>
      <c r="BM31" s="69" t="str">
        <f t="shared" si="11"/>
        <v/>
      </c>
      <c r="BN31" s="70" t="str">
        <f t="shared" si="12"/>
        <v/>
      </c>
      <c r="BO31" s="70" t="str">
        <f t="shared" si="13"/>
        <v/>
      </c>
      <c r="BP31" s="70" t="str">
        <f t="shared" si="14"/>
        <v/>
      </c>
      <c r="BQ31" s="70" t="str">
        <f t="shared" si="15"/>
        <v/>
      </c>
      <c r="BW31" s="1"/>
      <c r="BX31" s="1"/>
      <c r="BY31" s="1"/>
      <c r="BZ31" s="1"/>
      <c r="CA31" s="78"/>
      <c r="CB31" s="78"/>
      <c r="CC31" s="78"/>
      <c r="CD31" s="72">
        <f t="shared" si="16"/>
        <v>0</v>
      </c>
      <c r="CE31" s="72" t="str">
        <f t="shared" si="17"/>
        <v/>
      </c>
      <c r="CF31" s="73" t="str">
        <f t="shared" si="18"/>
        <v/>
      </c>
      <c r="CG31" s="73" t="str">
        <f t="shared" si="19"/>
        <v/>
      </c>
      <c r="CH31" s="73" t="str">
        <f t="shared" si="20"/>
        <v/>
      </c>
      <c r="CI31" s="73" t="str">
        <f t="shared" si="21"/>
        <v/>
      </c>
      <c r="CO31" s="1"/>
      <c r="CP31" s="19"/>
      <c r="CQ31" s="1"/>
      <c r="CR31" s="19"/>
      <c r="CS31" s="1"/>
      <c r="CT31" s="19"/>
      <c r="CU31" s="1"/>
      <c r="CV31" s="19"/>
      <c r="CW31" s="1"/>
      <c r="CX31" s="19"/>
      <c r="CY31" s="26"/>
      <c r="CZ31" s="19"/>
      <c r="DA31" s="71">
        <f>SUM(IF(CO31="a",Instructions!$H$41,0),IF(CO31="b",Instructions!$H$42,0),CP31,IF(CQ31="x",Instructions!$H$43,0),CR31,IF(CS31="x",Instructions!$H$44,0),CT31,IF(CU31="x",Instructions!$H$45,0),CV31,IF(CW31="x",Instructions!$H$46,0),CX31,IF(CY31="x",Instructions!$H$47,0),CZ31)</f>
        <v>0</v>
      </c>
      <c r="DB31" s="70" t="str">
        <f t="shared" si="22"/>
        <v/>
      </c>
      <c r="DC31" s="70" t="str">
        <f t="shared" si="23"/>
        <v/>
      </c>
      <c r="DD31" s="70" t="str">
        <f t="shared" si="24"/>
        <v/>
      </c>
      <c r="DE31" s="70" t="str">
        <f t="shared" si="25"/>
        <v/>
      </c>
      <c r="DF31" s="70" t="str">
        <f t="shared" si="26"/>
        <v/>
      </c>
      <c r="DL31" s="1"/>
      <c r="DM31" s="1"/>
      <c r="DN31" s="1"/>
      <c r="DO31" s="1"/>
      <c r="DP31" s="1"/>
      <c r="DQ31" s="1"/>
      <c r="DR31" s="1"/>
      <c r="DS31" s="68">
        <f>SUM(IF(DM31="x",Instructions!$H$50,0),IF(DN31="x",Instructions!$H$51,0),IF(DO31="x",Instructions!$H$52,0),IF(DP31="x",Instructions!$H$53,0),IF(DQ31="x",Instructions!$H$54,0),IF(DR31="x",Instructions!$H$55,0))</f>
        <v>0</v>
      </c>
      <c r="DT31" s="16"/>
      <c r="DU31" s="68">
        <f t="shared" si="27"/>
        <v>0</v>
      </c>
      <c r="DV31" s="69" t="str">
        <f t="shared" si="28"/>
        <v/>
      </c>
      <c r="DW31" s="70" t="str">
        <f t="shared" si="29"/>
        <v/>
      </c>
      <c r="DX31" s="70" t="str">
        <f t="shared" si="30"/>
        <v/>
      </c>
      <c r="DY31" s="70" t="str">
        <f t="shared" si="31"/>
        <v/>
      </c>
      <c r="DZ31" s="70" t="str">
        <f t="shared" si="32"/>
        <v/>
      </c>
      <c r="EF31" s="67" t="str">
        <f t="shared" si="33"/>
        <v/>
      </c>
      <c r="EG31" s="67" t="str">
        <f t="shared" si="34"/>
        <v/>
      </c>
      <c r="EH31" s="67" t="str">
        <f t="shared" si="35"/>
        <v/>
      </c>
      <c r="EI31" s="1"/>
      <c r="EJ31" s="1"/>
      <c r="EK31" s="1"/>
      <c r="EL31" s="1"/>
      <c r="EM31" s="1"/>
      <c r="EN31" s="1"/>
      <c r="EO31" s="1"/>
      <c r="EP31" s="67" t="str">
        <f t="shared" si="36"/>
        <v/>
      </c>
    </row>
    <row r="32" spans="1:146">
      <c r="A32" s="81"/>
      <c r="B32" s="79" t="s">
        <v>22</v>
      </c>
      <c r="C32" s="2">
        <f t="shared" si="0"/>
        <v>1</v>
      </c>
      <c r="D32" s="1"/>
      <c r="E32" s="1"/>
      <c r="F32" s="1"/>
      <c r="G32" s="16"/>
      <c r="H32" s="16"/>
      <c r="I32" s="16"/>
      <c r="J32" s="16"/>
      <c r="K32" s="16"/>
      <c r="L32" s="16"/>
      <c r="M32" s="16"/>
      <c r="N32" s="75" t="str">
        <f t="shared" si="1"/>
        <v/>
      </c>
      <c r="O32" s="77" t="str">
        <f t="shared" si="2"/>
        <v/>
      </c>
      <c r="P32" s="77" t="str">
        <f t="shared" si="3"/>
        <v/>
      </c>
      <c r="Q32" s="77" t="str">
        <f t="shared" si="4"/>
        <v/>
      </c>
      <c r="R32" s="77" t="str">
        <f t="shared" si="5"/>
        <v/>
      </c>
      <c r="W32" s="1"/>
      <c r="X32" s="1"/>
      <c r="Y32" s="1"/>
      <c r="Z32" s="1"/>
      <c r="AA32" s="1"/>
      <c r="AB32" s="1"/>
      <c r="AC32" s="1"/>
      <c r="AD32" s="1"/>
      <c r="AE32" s="1"/>
      <c r="AF32" s="1"/>
      <c r="AG32" s="1"/>
      <c r="AH32" s="1"/>
      <c r="AI32" s="1"/>
      <c r="AJ32" s="1"/>
      <c r="AK32" s="16"/>
      <c r="AL32" s="16"/>
      <c r="AM32" s="16"/>
      <c r="AN32" s="16"/>
      <c r="AO32" s="16"/>
      <c r="AP32" s="16"/>
      <c r="AQ32" s="16"/>
      <c r="AR32" s="16"/>
      <c r="AS32" s="16"/>
      <c r="AT32" s="16"/>
      <c r="AU32" s="74">
        <f>SUM(IF(X32="x",Instructions!$H$19,0),IF(W32="x",Instructions!$H$20,0),IF(Y32="x",Instructions!$H$21,0),IF(AD32="x",Instructions!$H$22,0),IF(AF32="x",Instructions!$H$23,0),IF(AH32="x",Instructions!$H$24,0),IF(AB32="x",Instructions!$H$25,0),IF(AC32="x",Instructions!$H$26,0),IF(AG32="x",Instructions!$H$27,0),IF(AE32="x",Instructions!$H$28,0),IF(Z32="x",Instructions!$H$29,0),IF(AA32="x",Instructions!$H$30,0),IF(AJ32="x",Instructions!$H$31,0),IF(AI32="x",Instructions!$H$32,0))</f>
        <v>0</v>
      </c>
      <c r="AV32" s="74">
        <f>SUM((IF(AI32="x",Instructions!$H$33,0)+(AK32*Instructions!$H$34)+(AL32/Instructions!$H$35)+(AM32/Instructions!$H$36)+(AN32/Instructions!$H$37))+((IF(AC32="x",SUM(Instructions!$H$44/Instructions!$H$38)+(AO32/Instructions!$H$38),0))+AP32+AQ32+AR32+AS32+AT32+AU32))</f>
        <v>0</v>
      </c>
      <c r="AW32" s="75" t="str">
        <f t="shared" si="6"/>
        <v/>
      </c>
      <c r="AX32" s="76" t="str">
        <f t="shared" si="7"/>
        <v/>
      </c>
      <c r="AY32" s="76" t="str">
        <f t="shared" si="8"/>
        <v/>
      </c>
      <c r="AZ32" s="76" t="str">
        <f t="shared" si="9"/>
        <v/>
      </c>
      <c r="BA32" s="76" t="str">
        <f t="shared" si="10"/>
        <v/>
      </c>
      <c r="BG32" s="1"/>
      <c r="BH32" s="1"/>
      <c r="BI32" s="1"/>
      <c r="BJ32" s="1"/>
      <c r="BK32" s="68"/>
      <c r="BL32" s="28"/>
      <c r="BM32" s="69" t="str">
        <f t="shared" si="11"/>
        <v/>
      </c>
      <c r="BN32" s="70" t="str">
        <f t="shared" si="12"/>
        <v/>
      </c>
      <c r="BO32" s="70" t="str">
        <f t="shared" si="13"/>
        <v/>
      </c>
      <c r="BP32" s="70" t="str">
        <f t="shared" si="14"/>
        <v/>
      </c>
      <c r="BQ32" s="70" t="str">
        <f t="shared" si="15"/>
        <v/>
      </c>
      <c r="BW32" s="1"/>
      <c r="BX32" s="1"/>
      <c r="BY32" s="1"/>
      <c r="BZ32" s="1"/>
      <c r="CA32" s="78"/>
      <c r="CB32" s="78"/>
      <c r="CC32" s="78"/>
      <c r="CD32" s="72">
        <f t="shared" si="16"/>
        <v>0</v>
      </c>
      <c r="CE32" s="72" t="str">
        <f t="shared" si="17"/>
        <v/>
      </c>
      <c r="CF32" s="73" t="str">
        <f t="shared" si="18"/>
        <v/>
      </c>
      <c r="CG32" s="73" t="str">
        <f t="shared" si="19"/>
        <v/>
      </c>
      <c r="CH32" s="73" t="str">
        <f t="shared" si="20"/>
        <v/>
      </c>
      <c r="CI32" s="73" t="str">
        <f t="shared" si="21"/>
        <v/>
      </c>
      <c r="CO32" s="1"/>
      <c r="CP32" s="19"/>
      <c r="CQ32" s="1"/>
      <c r="CR32" s="19"/>
      <c r="CS32" s="1"/>
      <c r="CT32" s="19"/>
      <c r="CU32" s="1"/>
      <c r="CV32" s="19"/>
      <c r="CW32" s="1"/>
      <c r="CX32" s="19"/>
      <c r="CY32" s="26"/>
      <c r="CZ32" s="19"/>
      <c r="DA32" s="71">
        <f>SUM(IF(CO32="a",Instructions!$H$41,0),IF(CO32="b",Instructions!$H$42,0),CP32,IF(CQ32="x",Instructions!$H$43,0),CR32,IF(CS32="x",Instructions!$H$44,0),CT32,IF(CU32="x",Instructions!$H$45,0),CV32,IF(CW32="x",Instructions!$H$46,0),CX32,IF(CY32="x",Instructions!$H$47,0),CZ32)</f>
        <v>0</v>
      </c>
      <c r="DB32" s="70" t="str">
        <f t="shared" si="22"/>
        <v/>
      </c>
      <c r="DC32" s="70" t="str">
        <f t="shared" si="23"/>
        <v/>
      </c>
      <c r="DD32" s="70" t="str">
        <f t="shared" si="24"/>
        <v/>
      </c>
      <c r="DE32" s="70" t="str">
        <f t="shared" si="25"/>
        <v/>
      </c>
      <c r="DF32" s="70" t="str">
        <f t="shared" si="26"/>
        <v/>
      </c>
      <c r="DL32" s="1"/>
      <c r="DM32" s="1"/>
      <c r="DN32" s="1"/>
      <c r="DO32" s="1"/>
      <c r="DP32" s="1"/>
      <c r="DQ32" s="1"/>
      <c r="DR32" s="1"/>
      <c r="DS32" s="68">
        <f>SUM(IF(DM32="x",Instructions!$H$50,0),IF(DN32="x",Instructions!$H$51,0),IF(DO32="x",Instructions!$H$52,0),IF(DP32="x",Instructions!$H$53,0),IF(DQ32="x",Instructions!$H$54,0),IF(DR32="x",Instructions!$H$55,0))</f>
        <v>0</v>
      </c>
      <c r="DT32" s="16"/>
      <c r="DU32" s="68">
        <f t="shared" si="27"/>
        <v>0</v>
      </c>
      <c r="DV32" s="69" t="str">
        <f t="shared" si="28"/>
        <v/>
      </c>
      <c r="DW32" s="70" t="str">
        <f t="shared" si="29"/>
        <v/>
      </c>
      <c r="DX32" s="70" t="str">
        <f t="shared" si="30"/>
        <v/>
      </c>
      <c r="DY32" s="70" t="str">
        <f t="shared" si="31"/>
        <v/>
      </c>
      <c r="DZ32" s="70" t="str">
        <f t="shared" si="32"/>
        <v/>
      </c>
      <c r="EF32" s="67" t="str">
        <f t="shared" si="33"/>
        <v/>
      </c>
      <c r="EG32" s="67" t="str">
        <f t="shared" si="34"/>
        <v/>
      </c>
      <c r="EH32" s="67" t="str">
        <f t="shared" si="35"/>
        <v/>
      </c>
      <c r="EI32" s="1"/>
      <c r="EJ32" s="1"/>
      <c r="EK32" s="1"/>
      <c r="EL32" s="1"/>
      <c r="EM32" s="1"/>
      <c r="EN32" s="1"/>
      <c r="EO32" s="1"/>
      <c r="EP32" s="67" t="str">
        <f t="shared" si="36"/>
        <v/>
      </c>
    </row>
    <row r="33" spans="1:146">
      <c r="A33" s="80"/>
      <c r="B33" s="79" t="s">
        <v>22</v>
      </c>
      <c r="C33" s="2">
        <f t="shared" si="0"/>
        <v>1</v>
      </c>
      <c r="D33" s="1"/>
      <c r="E33" s="1"/>
      <c r="F33" s="1"/>
      <c r="G33" s="16"/>
      <c r="H33" s="16"/>
      <c r="I33" s="16"/>
      <c r="J33" s="16"/>
      <c r="K33" s="16"/>
      <c r="L33" s="16"/>
      <c r="M33" s="16"/>
      <c r="N33" s="75" t="str">
        <f t="shared" si="1"/>
        <v/>
      </c>
      <c r="O33" s="77" t="str">
        <f t="shared" si="2"/>
        <v/>
      </c>
      <c r="P33" s="77" t="str">
        <f t="shared" si="3"/>
        <v/>
      </c>
      <c r="Q33" s="77" t="str">
        <f t="shared" si="4"/>
        <v/>
      </c>
      <c r="R33" s="77" t="str">
        <f t="shared" si="5"/>
        <v/>
      </c>
      <c r="W33" s="1"/>
      <c r="X33" s="1"/>
      <c r="Y33" s="1"/>
      <c r="Z33" s="1"/>
      <c r="AA33" s="1"/>
      <c r="AB33" s="1"/>
      <c r="AC33" s="1"/>
      <c r="AD33" s="1"/>
      <c r="AE33" s="1"/>
      <c r="AF33" s="1"/>
      <c r="AG33" s="1"/>
      <c r="AH33" s="1"/>
      <c r="AI33" s="1"/>
      <c r="AJ33" s="1"/>
      <c r="AK33" s="16"/>
      <c r="AL33" s="16"/>
      <c r="AM33" s="16"/>
      <c r="AN33" s="16"/>
      <c r="AO33" s="16"/>
      <c r="AP33" s="16"/>
      <c r="AQ33" s="16"/>
      <c r="AR33" s="16"/>
      <c r="AS33" s="16"/>
      <c r="AT33" s="16"/>
      <c r="AU33" s="74">
        <f>SUM(IF(X33="x",Instructions!$H$19,0),IF(W33="x",Instructions!$H$20,0),IF(Y33="x",Instructions!$H$21,0),IF(AD33="x",Instructions!$H$22,0),IF(AF33="x",Instructions!$H$23,0),IF(AH33="x",Instructions!$H$24,0),IF(AB33="x",Instructions!$H$25,0),IF(AC33="x",Instructions!$H$26,0),IF(AG33="x",Instructions!$H$27,0),IF(AE33="x",Instructions!$H$28,0),IF(Z33="x",Instructions!$H$29,0),IF(AA33="x",Instructions!$H$30,0),IF(AJ33="x",Instructions!$H$31,0),IF(AI33="x",Instructions!$H$32,0))</f>
        <v>0</v>
      </c>
      <c r="AV33" s="74">
        <f>SUM((IF(AI33="x",Instructions!$H$33,0)+(AK33*Instructions!$H$34)+(AL33/Instructions!$H$35)+(AM33/Instructions!$H$36)+(AN33/Instructions!$H$37))+((IF(AC33="x",SUM(Instructions!$H$44/Instructions!$H$38)+(AO33/Instructions!$H$38),0))+AP33+AQ33+AR33+AS33+AT33+AU33))</f>
        <v>0</v>
      </c>
      <c r="AW33" s="75" t="str">
        <f t="shared" si="6"/>
        <v/>
      </c>
      <c r="AX33" s="76" t="str">
        <f t="shared" si="7"/>
        <v/>
      </c>
      <c r="AY33" s="76" t="str">
        <f t="shared" si="8"/>
        <v/>
      </c>
      <c r="AZ33" s="76" t="str">
        <f t="shared" si="9"/>
        <v/>
      </c>
      <c r="BA33" s="76" t="str">
        <f t="shared" si="10"/>
        <v/>
      </c>
      <c r="BG33" s="1"/>
      <c r="BH33" s="1"/>
      <c r="BI33" s="1"/>
      <c r="BJ33" s="1"/>
      <c r="BK33" s="68"/>
      <c r="BL33" s="28"/>
      <c r="BM33" s="69" t="str">
        <f t="shared" si="11"/>
        <v/>
      </c>
      <c r="BN33" s="70" t="str">
        <f t="shared" si="12"/>
        <v/>
      </c>
      <c r="BO33" s="70" t="str">
        <f t="shared" si="13"/>
        <v/>
      </c>
      <c r="BP33" s="70" t="str">
        <f t="shared" si="14"/>
        <v/>
      </c>
      <c r="BQ33" s="70" t="str">
        <f t="shared" si="15"/>
        <v/>
      </c>
      <c r="BW33" s="1"/>
      <c r="BX33" s="1"/>
      <c r="BY33" s="1"/>
      <c r="BZ33" s="1"/>
      <c r="CA33" s="78"/>
      <c r="CB33" s="78"/>
      <c r="CC33" s="78"/>
      <c r="CD33" s="72">
        <f t="shared" si="16"/>
        <v>0</v>
      </c>
      <c r="CE33" s="72" t="str">
        <f t="shared" si="17"/>
        <v/>
      </c>
      <c r="CF33" s="73" t="str">
        <f t="shared" si="18"/>
        <v/>
      </c>
      <c r="CG33" s="73" t="str">
        <f t="shared" si="19"/>
        <v/>
      </c>
      <c r="CH33" s="73" t="str">
        <f t="shared" si="20"/>
        <v/>
      </c>
      <c r="CI33" s="73" t="str">
        <f t="shared" si="21"/>
        <v/>
      </c>
      <c r="CO33" s="1"/>
      <c r="CP33" s="19"/>
      <c r="CQ33" s="1"/>
      <c r="CR33" s="19"/>
      <c r="CS33" s="1"/>
      <c r="CT33" s="19"/>
      <c r="CU33" s="1"/>
      <c r="CV33" s="19"/>
      <c r="CW33" s="1"/>
      <c r="CX33" s="19"/>
      <c r="CY33" s="26"/>
      <c r="CZ33" s="19"/>
      <c r="DA33" s="71">
        <f>SUM(IF(CO33="a",Instructions!$H$41,0),IF(CO33="b",Instructions!$H$42,0),CP33,IF(CQ33="x",Instructions!$H$43,0),CR33,IF(CS33="x",Instructions!$H$44,0),CT33,IF(CU33="x",Instructions!$H$45,0),CV33,IF(CW33="x",Instructions!$H$46,0),CX33,IF(CY33="x",Instructions!$H$47,0),CZ33)</f>
        <v>0</v>
      </c>
      <c r="DB33" s="70" t="str">
        <f t="shared" si="22"/>
        <v/>
      </c>
      <c r="DC33" s="70" t="str">
        <f t="shared" si="23"/>
        <v/>
      </c>
      <c r="DD33" s="70" t="str">
        <f t="shared" si="24"/>
        <v/>
      </c>
      <c r="DE33" s="70" t="str">
        <f t="shared" si="25"/>
        <v/>
      </c>
      <c r="DF33" s="70" t="str">
        <f t="shared" si="26"/>
        <v/>
      </c>
      <c r="DL33" s="1"/>
      <c r="DM33" s="1"/>
      <c r="DN33" s="1"/>
      <c r="DO33" s="1"/>
      <c r="DP33" s="1"/>
      <c r="DQ33" s="1"/>
      <c r="DR33" s="1"/>
      <c r="DS33" s="68">
        <f>SUM(IF(DM33="x",Instructions!$H$50,0),IF(DN33="x",Instructions!$H$51,0),IF(DO33="x",Instructions!$H$52,0),IF(DP33="x",Instructions!$H$53,0),IF(DQ33="x",Instructions!$H$54,0),IF(DR33="x",Instructions!$H$55,0))</f>
        <v>0</v>
      </c>
      <c r="DT33" s="16"/>
      <c r="DU33" s="68">
        <f t="shared" si="27"/>
        <v>0</v>
      </c>
      <c r="DV33" s="69" t="str">
        <f t="shared" si="28"/>
        <v/>
      </c>
      <c r="DW33" s="70" t="str">
        <f t="shared" si="29"/>
        <v/>
      </c>
      <c r="DX33" s="70" t="str">
        <f t="shared" si="30"/>
        <v/>
      </c>
      <c r="DY33" s="70" t="str">
        <f t="shared" si="31"/>
        <v/>
      </c>
      <c r="DZ33" s="70" t="str">
        <f t="shared" si="32"/>
        <v/>
      </c>
      <c r="EF33" s="67" t="str">
        <f t="shared" si="33"/>
        <v/>
      </c>
      <c r="EG33" s="67" t="str">
        <f t="shared" si="34"/>
        <v/>
      </c>
      <c r="EH33" s="67" t="str">
        <f t="shared" si="35"/>
        <v/>
      </c>
      <c r="EI33" s="1"/>
      <c r="EJ33" s="1"/>
      <c r="EK33" s="1"/>
      <c r="EL33" s="1"/>
      <c r="EM33" s="1"/>
      <c r="EN33" s="1"/>
      <c r="EO33" s="1"/>
      <c r="EP33" s="67" t="str">
        <f t="shared" si="36"/>
        <v/>
      </c>
    </row>
    <row r="34" spans="1:146">
      <c r="A34" s="80"/>
      <c r="B34" s="79" t="s">
        <v>22</v>
      </c>
      <c r="C34" s="2">
        <f t="shared" ref="C34:C58" si="37">VLOOKUP(B34,rank,2,FALSE)</f>
        <v>1</v>
      </c>
      <c r="D34" s="1"/>
      <c r="E34" s="1"/>
      <c r="F34" s="1"/>
      <c r="G34" s="16"/>
      <c r="H34" s="16"/>
      <c r="I34" s="16"/>
      <c r="J34" s="16"/>
      <c r="K34" s="16"/>
      <c r="L34" s="16"/>
      <c r="M34" s="16"/>
      <c r="N34" s="75" t="str">
        <f t="shared" ref="N34:N58" si="38">IF(AND(C34&gt;3,(COUNTBLANK(D34:F34)&lt;3),(SUM(G34:M34)&gt;9)),"yes","")</f>
        <v/>
      </c>
      <c r="O34" s="77" t="str">
        <f t="shared" ref="O34:O58" si="39">IF(AND($N34="yes",SUM($G34:$M34)&gt;14),"yes","")</f>
        <v/>
      </c>
      <c r="P34" s="77" t="str">
        <f t="shared" ref="P34:P58" si="40">IF(AND($N34="yes",SUM($G34:$M34)&gt;19),"yes","")</f>
        <v/>
      </c>
      <c r="Q34" s="77" t="str">
        <f t="shared" ref="Q34:Q58" si="41">IF(AND($N34="yes",SUM($G34:$M34)&gt;24),"yes","")</f>
        <v/>
      </c>
      <c r="R34" s="77" t="str">
        <f t="shared" ref="R34:R58" si="42">IF(AND($N34="yes",SUM($G34:$M34)&gt;29),"yes","")</f>
        <v/>
      </c>
      <c r="W34" s="1"/>
      <c r="X34" s="1"/>
      <c r="Y34" s="1"/>
      <c r="Z34" s="1"/>
      <c r="AA34" s="1"/>
      <c r="AB34" s="1"/>
      <c r="AC34" s="1"/>
      <c r="AD34" s="1"/>
      <c r="AE34" s="1"/>
      <c r="AF34" s="1"/>
      <c r="AG34" s="1"/>
      <c r="AH34" s="1"/>
      <c r="AI34" s="1"/>
      <c r="AJ34" s="1"/>
      <c r="AK34" s="16"/>
      <c r="AL34" s="16"/>
      <c r="AM34" s="16"/>
      <c r="AN34" s="16"/>
      <c r="AO34" s="16"/>
      <c r="AP34" s="16"/>
      <c r="AQ34" s="16"/>
      <c r="AR34" s="16"/>
      <c r="AS34" s="16"/>
      <c r="AT34" s="16"/>
      <c r="AU34" s="74">
        <f>SUM(IF(X34="x",Instructions!$H$19,0),IF(W34="x",Instructions!$H$20,0),IF(Y34="x",Instructions!$H$21,0),IF(AD34="x",Instructions!$H$22,0),IF(AF34="x",Instructions!$H$23,0),IF(AH34="x",Instructions!$H$24,0),IF(AB34="x",Instructions!$H$25,0),IF(AC34="x",Instructions!$H$26,0),IF(AG34="x",Instructions!$H$27,0),IF(AE34="x",Instructions!$H$28,0),IF(Z34="x",Instructions!$H$29,0),IF(AA34="x",Instructions!$H$30,0),IF(AJ34="x",Instructions!$H$31,0),IF(AI34="x",Instructions!$H$32,0))</f>
        <v>0</v>
      </c>
      <c r="AV34" s="74">
        <f>SUM((IF(AI34="x",Instructions!$H$33,0)+(AK34*Instructions!$H$34)+(AL34/Instructions!$H$35)+(AM34/Instructions!$H$36)+(AN34/Instructions!$H$37))+((IF(AC34="x",SUM(Instructions!$H$44/Instructions!$H$38)+(AO34/Instructions!$H$38),0))+AP34+AQ34+AR34+AS34+AT34+AU34))</f>
        <v>0</v>
      </c>
      <c r="AW34" s="75" t="str">
        <f t="shared" si="6"/>
        <v/>
      </c>
      <c r="AX34" s="76" t="str">
        <f t="shared" ref="AX34:AX58" si="43">IF(AND(AW34="yes",INT($AV34/25)&gt;2),"YES","")</f>
        <v/>
      </c>
      <c r="AY34" s="76" t="str">
        <f t="shared" ref="AY34:AY58" si="44">IF(AND(AX34="yes",INT($AV34/25)&gt;3),"YES","")</f>
        <v/>
      </c>
      <c r="AZ34" s="76" t="str">
        <f t="shared" ref="AZ34:AZ58" si="45">IF(AND(AY34="yes",INT($AV34/25)&gt;4),"YES","")</f>
        <v/>
      </c>
      <c r="BA34" s="76" t="str">
        <f t="shared" ref="BA34:BA58" si="46">IF(AND(AZ34="yes",INT($AV34/25)&gt;5),"YES","")</f>
        <v/>
      </c>
      <c r="BG34" s="1"/>
      <c r="BH34" s="1"/>
      <c r="BI34" s="1"/>
      <c r="BJ34" s="1"/>
      <c r="BK34" s="68"/>
      <c r="BL34" s="28"/>
      <c r="BM34" s="69" t="str">
        <f t="shared" si="11"/>
        <v/>
      </c>
      <c r="BN34" s="70" t="str">
        <f t="shared" ref="BN34:BN58" si="47">IF(AND($BM34="yes",INT($BK34/25)&gt;1),"yes","")</f>
        <v/>
      </c>
      <c r="BO34" s="70" t="str">
        <f t="shared" ref="BO34:BO58" si="48">IF(AND($BM34="yes",INT($BK34/25)&gt;2),"yes","")</f>
        <v/>
      </c>
      <c r="BP34" s="70" t="str">
        <f t="shared" ref="BP34:BP58" si="49">IF(AND($BM34="yes",INT($BK34/25)&gt;3),"yes","")</f>
        <v/>
      </c>
      <c r="BQ34" s="70" t="str">
        <f t="shared" ref="BQ34:BQ58" si="50">IF(AND($BM34="yes",INT($BK34/25)&gt;4),"yes","")</f>
        <v/>
      </c>
      <c r="BW34" s="1"/>
      <c r="BX34" s="1"/>
      <c r="BY34" s="1"/>
      <c r="BZ34" s="1"/>
      <c r="CA34" s="78"/>
      <c r="CB34" s="78"/>
      <c r="CC34" s="78"/>
      <c r="CD34" s="72">
        <f t="shared" si="16"/>
        <v>0</v>
      </c>
      <c r="CE34" s="72" t="str">
        <f t="shared" ref="CE34:CE58" si="51">IF(AND(C34&gt;3,(COUNTBLANK(BW34:BX34)&lt;2),(COUNTBLANK(BY34:BZ34)&lt;2),(CD34&gt;99)),"yes","")</f>
        <v/>
      </c>
      <c r="CF34" s="73" t="str">
        <f t="shared" ref="CF34:CF58" si="52">IF(AND(CE34="yes",INT(($CD34-100)/50)&gt;=1),"yes","")</f>
        <v/>
      </c>
      <c r="CG34" s="73" t="str">
        <f t="shared" ref="CG34:CG58" si="53">IF(AND(CF34="yes",INT(($CD34-100)/50)&gt;=2),"yes","")</f>
        <v/>
      </c>
      <c r="CH34" s="73" t="str">
        <f t="shared" ref="CH34:CH58" si="54">IF(AND(CG34="yes",INT(($CD34-100)/50)&gt;=3),"yes","")</f>
        <v/>
      </c>
      <c r="CI34" s="73" t="str">
        <f t="shared" ref="CI34:CI58" si="55">IF(AND(CH34="yes",INT(($CD34-100)/50)&gt;=4),"yes","")</f>
        <v/>
      </c>
      <c r="CO34" s="1"/>
      <c r="CP34" s="19"/>
      <c r="CQ34" s="1"/>
      <c r="CR34" s="19"/>
      <c r="CS34" s="1"/>
      <c r="CT34" s="19"/>
      <c r="CU34" s="1"/>
      <c r="CV34" s="19"/>
      <c r="CW34" s="1"/>
      <c r="CX34" s="19"/>
      <c r="CY34" s="26"/>
      <c r="CZ34" s="19"/>
      <c r="DA34" s="71">
        <f>SUM(IF(CO34="a",Instructions!$H$41,0),IF(CO34="b",Instructions!$H$42,0),CP34,IF(CQ34="x",Instructions!$H$43,0),CR34,IF(CS34="x",Instructions!$H$44,0),CT34,IF(CU34="x",Instructions!$H$45,0),CV34,IF(CW34="x",Instructions!$H$46,0),CX34,IF(CY34="x",Instructions!$H$47,0),CZ34)</f>
        <v>0</v>
      </c>
      <c r="DB34" s="70" t="str">
        <f t="shared" ref="DB34:DB58" si="56">IF(AND(C34&gt;3,OR(AND(NOT(ISBLANK(CO34)),CP34&gt;99),AND(NOT(ISBLANK(CQ34)),AND(NOT(ISBLANK(CS34)),CT34&gt;99),AND(NOT(ISBLANK(CU34)),CV34&gt;20),CR34&gt;49)),DA34&gt;199),"yes","")</f>
        <v/>
      </c>
      <c r="DC34" s="70" t="str">
        <f t="shared" ref="DC34:DC58" si="57">IF(AND(DB34="yes",INT($DA34/100)&gt;2),"yes","")</f>
        <v/>
      </c>
      <c r="DD34" s="70" t="str">
        <f t="shared" ref="DD34:DD58" si="58">IF(AND(DC34="yes",INT($DA34/100)&gt;3),"yes","")</f>
        <v/>
      </c>
      <c r="DE34" s="70" t="str">
        <f t="shared" ref="DE34:DE58" si="59">IF(AND(DD34="yes",INT($DA34/100)&gt;4),"yes","")</f>
        <v/>
      </c>
      <c r="DF34" s="70" t="str">
        <f t="shared" ref="DF34:DF58" si="60">IF(AND(DE34="yes",INT($DA34/100)&gt;5),"yes","")</f>
        <v/>
      </c>
      <c r="DL34" s="1"/>
      <c r="DM34" s="1"/>
      <c r="DN34" s="1"/>
      <c r="DO34" s="1"/>
      <c r="DP34" s="1"/>
      <c r="DQ34" s="1"/>
      <c r="DR34" s="1"/>
      <c r="DS34" s="68">
        <f>SUM(IF(DM34="x",Instructions!$H$50,0),IF(DN34="x",Instructions!$H$51,0),IF(DO34="x",Instructions!$H$52,0),IF(DP34="x",Instructions!$H$53,0),IF(DQ34="x",Instructions!$H$54,0),IF(DR34="x",Instructions!$H$55,0))</f>
        <v>0</v>
      </c>
      <c r="DT34" s="16"/>
      <c r="DU34" s="68">
        <f t="shared" ref="DU34:DU58" si="61">SUM(DS34:DT34)</f>
        <v>0</v>
      </c>
      <c r="DV34" s="69" t="str">
        <f t="shared" ref="DV34:DV58" si="62">IF(AND(C34&gt;3,(COUNTBLANK(DM34:DN34)&lt;2),(COUNTBLANK(DO34:DQ34)&lt;3),NOT(ISBLANK(DR34)),NOT(ISBLANK(DL34)),(DU34&gt;24)),"yes","")</f>
        <v/>
      </c>
      <c r="DW34" s="70" t="str">
        <f t="shared" ref="DW34:DW58" si="63">IF(AND(DV34="yes",INT(($DU34-25)/25)&gt;=1),"yes","")</f>
        <v/>
      </c>
      <c r="DX34" s="70" t="str">
        <f t="shared" ref="DX34:DX58" si="64">IF(AND(DW34="yes",INT(($DU34-25)/25)&gt;=2),"yes","")</f>
        <v/>
      </c>
      <c r="DY34" s="70" t="str">
        <f t="shared" ref="DY34:DY58" si="65">IF(AND(DX34="yes",INT(($DU34-25)/25)&gt;=3),"yes","")</f>
        <v/>
      </c>
      <c r="DZ34" s="70" t="str">
        <f t="shared" ref="DZ34:DZ58" si="66">IF(AND(DY34="yes",INT(($DU34-25)/25)&gt;=4),"yes","")</f>
        <v/>
      </c>
      <c r="EF34" s="67" t="str">
        <f t="shared" si="33"/>
        <v/>
      </c>
      <c r="EG34" s="67" t="str">
        <f t="shared" si="34"/>
        <v/>
      </c>
      <c r="EH34" s="67" t="str">
        <f t="shared" ref="EH34:EH58" si="67">IF(BW34="x","x","")</f>
        <v/>
      </c>
      <c r="EI34" s="1"/>
      <c r="EJ34" s="1"/>
      <c r="EK34" s="1"/>
      <c r="EL34" s="1"/>
      <c r="EM34" s="1"/>
      <c r="EN34" s="1"/>
      <c r="EO34" s="1"/>
      <c r="EP34" s="67" t="str">
        <f t="shared" ref="EP34:EP58" si="68">IF(AND(C34&gt;3,NOT(COUNTBLANK(EF34:EO34))),"yes","")</f>
        <v/>
      </c>
    </row>
    <row r="35" spans="1:146">
      <c r="A35" s="81"/>
      <c r="B35" s="79" t="s">
        <v>22</v>
      </c>
      <c r="C35" s="2">
        <f t="shared" si="37"/>
        <v>1</v>
      </c>
      <c r="D35" s="1"/>
      <c r="E35" s="1"/>
      <c r="F35" s="1"/>
      <c r="G35" s="16"/>
      <c r="H35" s="16"/>
      <c r="I35" s="16"/>
      <c r="J35" s="16"/>
      <c r="K35" s="16"/>
      <c r="L35" s="16"/>
      <c r="M35" s="16"/>
      <c r="N35" s="75" t="str">
        <f t="shared" si="38"/>
        <v/>
      </c>
      <c r="O35" s="77" t="str">
        <f t="shared" si="39"/>
        <v/>
      </c>
      <c r="P35" s="77" t="str">
        <f t="shared" si="40"/>
        <v/>
      </c>
      <c r="Q35" s="77" t="str">
        <f t="shared" si="41"/>
        <v/>
      </c>
      <c r="R35" s="77" t="str">
        <f t="shared" si="42"/>
        <v/>
      </c>
      <c r="W35" s="1"/>
      <c r="X35" s="1"/>
      <c r="Y35" s="1"/>
      <c r="Z35" s="1"/>
      <c r="AA35" s="1"/>
      <c r="AB35" s="1"/>
      <c r="AC35" s="1"/>
      <c r="AD35" s="1"/>
      <c r="AE35" s="1"/>
      <c r="AF35" s="1"/>
      <c r="AG35" s="1"/>
      <c r="AH35" s="1"/>
      <c r="AI35" s="1"/>
      <c r="AJ35" s="1"/>
      <c r="AK35" s="16"/>
      <c r="AL35" s="16"/>
      <c r="AM35" s="16"/>
      <c r="AN35" s="16"/>
      <c r="AO35" s="16"/>
      <c r="AP35" s="16"/>
      <c r="AQ35" s="16"/>
      <c r="AR35" s="16"/>
      <c r="AS35" s="16"/>
      <c r="AT35" s="16"/>
      <c r="AU35" s="74">
        <f>SUM(IF(X35="x",Instructions!$H$19,0),IF(W35="x",Instructions!$H$20,0),IF(Y35="x",Instructions!$H$21,0),IF(AD35="x",Instructions!$H$22,0),IF(AF35="x",Instructions!$H$23,0),IF(AH35="x",Instructions!$H$24,0),IF(AB35="x",Instructions!$H$25,0),IF(AC35="x",Instructions!$H$26,0),IF(AG35="x",Instructions!$H$27,0),IF(AE35="x",Instructions!$H$28,0),IF(Z35="x",Instructions!$H$29,0),IF(AA35="x",Instructions!$H$30,0),IF(AJ35="x",Instructions!$H$31,0),IF(AI35="x",Instructions!$H$32,0))</f>
        <v>0</v>
      </c>
      <c r="AV35" s="74">
        <f>SUM((IF(AI35="x",Instructions!$H$33,0)+(AK35*Instructions!$H$34)+(AL35/Instructions!$H$35)+(AM35/Instructions!$H$36)+(AN35/Instructions!$H$37))+((IF(AC35="x",SUM(Instructions!$H$44/Instructions!$H$38)+(AO35/Instructions!$H$38),0))+AP35+AQ35+AR35+AS35+AT35+AU35))</f>
        <v>0</v>
      </c>
      <c r="AW35" s="75" t="str">
        <f t="shared" si="6"/>
        <v/>
      </c>
      <c r="AX35" s="76" t="str">
        <f t="shared" si="43"/>
        <v/>
      </c>
      <c r="AY35" s="76" t="str">
        <f t="shared" si="44"/>
        <v/>
      </c>
      <c r="AZ35" s="76" t="str">
        <f t="shared" si="45"/>
        <v/>
      </c>
      <c r="BA35" s="76" t="str">
        <f t="shared" si="46"/>
        <v/>
      </c>
      <c r="BG35" s="1"/>
      <c r="BH35" s="1"/>
      <c r="BI35" s="1"/>
      <c r="BJ35" s="1"/>
      <c r="BK35" s="68"/>
      <c r="BL35" s="28"/>
      <c r="BM35" s="69" t="str">
        <f t="shared" si="11"/>
        <v/>
      </c>
      <c r="BN35" s="70" t="str">
        <f t="shared" si="47"/>
        <v/>
      </c>
      <c r="BO35" s="70" t="str">
        <f t="shared" si="48"/>
        <v/>
      </c>
      <c r="BP35" s="70" t="str">
        <f t="shared" si="49"/>
        <v/>
      </c>
      <c r="BQ35" s="70" t="str">
        <f t="shared" si="50"/>
        <v/>
      </c>
      <c r="BW35" s="1"/>
      <c r="BX35" s="1"/>
      <c r="BY35" s="1"/>
      <c r="BZ35" s="1"/>
      <c r="CA35" s="78"/>
      <c r="CB35" s="78"/>
      <c r="CC35" s="78"/>
      <c r="CD35" s="72">
        <f t="shared" si="16"/>
        <v>0</v>
      </c>
      <c r="CE35" s="72" t="str">
        <f t="shared" si="51"/>
        <v/>
      </c>
      <c r="CF35" s="73" t="str">
        <f t="shared" si="52"/>
        <v/>
      </c>
      <c r="CG35" s="73" t="str">
        <f t="shared" si="53"/>
        <v/>
      </c>
      <c r="CH35" s="73" t="str">
        <f t="shared" si="54"/>
        <v/>
      </c>
      <c r="CI35" s="73" t="str">
        <f t="shared" si="55"/>
        <v/>
      </c>
      <c r="CO35" s="1"/>
      <c r="CP35" s="19"/>
      <c r="CQ35" s="1"/>
      <c r="CR35" s="19"/>
      <c r="CS35" s="1"/>
      <c r="CT35" s="19"/>
      <c r="CU35" s="1"/>
      <c r="CV35" s="19"/>
      <c r="CW35" s="1"/>
      <c r="CX35" s="19"/>
      <c r="CY35" s="26"/>
      <c r="CZ35" s="19"/>
      <c r="DA35" s="71">
        <f>SUM(IF(CO35="a",Instructions!$H$41,0),IF(CO35="b",Instructions!$H$42,0),CP35,IF(CQ35="x",Instructions!$H$43,0),CR35,IF(CS35="x",Instructions!$H$44,0),CT35,IF(CU35="x",Instructions!$H$45,0),CV35,IF(CW35="x",Instructions!$H$46,0),CX35,IF(CY35="x",Instructions!$H$47,0),CZ35)</f>
        <v>0</v>
      </c>
      <c r="DB35" s="70" t="str">
        <f t="shared" si="56"/>
        <v/>
      </c>
      <c r="DC35" s="70" t="str">
        <f t="shared" si="57"/>
        <v/>
      </c>
      <c r="DD35" s="70" t="str">
        <f t="shared" si="58"/>
        <v/>
      </c>
      <c r="DE35" s="70" t="str">
        <f t="shared" si="59"/>
        <v/>
      </c>
      <c r="DF35" s="70" t="str">
        <f t="shared" si="60"/>
        <v/>
      </c>
      <c r="DL35" s="1"/>
      <c r="DM35" s="1"/>
      <c r="DN35" s="1"/>
      <c r="DO35" s="1"/>
      <c r="DP35" s="1"/>
      <c r="DQ35" s="1"/>
      <c r="DR35" s="1"/>
      <c r="DS35" s="68">
        <f>SUM(IF(DM35="x",Instructions!$H$50,0),IF(DN35="x",Instructions!$H$51,0),IF(DO35="x",Instructions!$H$52,0),IF(DP35="x",Instructions!$H$53,0),IF(DQ35="x",Instructions!$H$54,0),IF(DR35="x",Instructions!$H$55,0))</f>
        <v>0</v>
      </c>
      <c r="DT35" s="16"/>
      <c r="DU35" s="68">
        <f t="shared" si="61"/>
        <v>0</v>
      </c>
      <c r="DV35" s="69" t="str">
        <f t="shared" si="62"/>
        <v/>
      </c>
      <c r="DW35" s="70" t="str">
        <f t="shared" si="63"/>
        <v/>
      </c>
      <c r="DX35" s="70" t="str">
        <f t="shared" si="64"/>
        <v/>
      </c>
      <c r="DY35" s="70" t="str">
        <f t="shared" si="65"/>
        <v/>
      </c>
      <c r="DZ35" s="70" t="str">
        <f t="shared" si="66"/>
        <v/>
      </c>
      <c r="EF35" s="67" t="str">
        <f t="shared" si="33"/>
        <v/>
      </c>
      <c r="EG35" s="67" t="str">
        <f t="shared" si="34"/>
        <v/>
      </c>
      <c r="EH35" s="67" t="str">
        <f t="shared" si="67"/>
        <v/>
      </c>
      <c r="EI35" s="1"/>
      <c r="EJ35" s="1"/>
      <c r="EK35" s="1"/>
      <c r="EL35" s="1"/>
      <c r="EM35" s="1"/>
      <c r="EN35" s="1"/>
      <c r="EO35" s="1"/>
      <c r="EP35" s="67" t="str">
        <f t="shared" si="68"/>
        <v/>
      </c>
    </row>
    <row r="36" spans="1:146">
      <c r="A36" s="81"/>
      <c r="B36" s="79" t="s">
        <v>22</v>
      </c>
      <c r="C36" s="2">
        <f t="shared" si="37"/>
        <v>1</v>
      </c>
      <c r="D36" s="1"/>
      <c r="E36" s="1"/>
      <c r="F36" s="1"/>
      <c r="G36" s="16"/>
      <c r="H36" s="16"/>
      <c r="I36" s="16"/>
      <c r="J36" s="16"/>
      <c r="K36" s="16"/>
      <c r="L36" s="16"/>
      <c r="M36" s="16"/>
      <c r="N36" s="75" t="str">
        <f t="shared" si="38"/>
        <v/>
      </c>
      <c r="O36" s="77" t="str">
        <f t="shared" si="39"/>
        <v/>
      </c>
      <c r="P36" s="77" t="str">
        <f t="shared" si="40"/>
        <v/>
      </c>
      <c r="Q36" s="77" t="str">
        <f t="shared" si="41"/>
        <v/>
      </c>
      <c r="R36" s="77" t="str">
        <f t="shared" si="42"/>
        <v/>
      </c>
      <c r="W36" s="1"/>
      <c r="X36" s="1"/>
      <c r="Y36" s="1"/>
      <c r="Z36" s="1"/>
      <c r="AA36" s="1"/>
      <c r="AB36" s="1"/>
      <c r="AC36" s="1"/>
      <c r="AD36" s="1"/>
      <c r="AE36" s="1"/>
      <c r="AF36" s="1"/>
      <c r="AG36" s="1"/>
      <c r="AH36" s="1"/>
      <c r="AI36" s="1"/>
      <c r="AJ36" s="1"/>
      <c r="AK36" s="16"/>
      <c r="AL36" s="16"/>
      <c r="AM36" s="16"/>
      <c r="AN36" s="16"/>
      <c r="AO36" s="16"/>
      <c r="AP36" s="16"/>
      <c r="AQ36" s="16"/>
      <c r="AR36" s="16"/>
      <c r="AS36" s="16"/>
      <c r="AT36" s="16"/>
      <c r="AU36" s="74">
        <f>SUM(IF(X36="x",Instructions!$H$19,0),IF(W36="x",Instructions!$H$20,0),IF(Y36="x",Instructions!$H$21,0),IF(AD36="x",Instructions!$H$22,0),IF(AF36="x",Instructions!$H$23,0),IF(AH36="x",Instructions!$H$24,0),IF(AB36="x",Instructions!$H$25,0),IF(AC36="x",Instructions!$H$26,0),IF(AG36="x",Instructions!$H$27,0),IF(AE36="x",Instructions!$H$28,0),IF(Z36="x",Instructions!$H$29,0),IF(AA36="x",Instructions!$H$30,0),IF(AJ36="x",Instructions!$H$31,0),IF(AI36="x",Instructions!$H$32,0))</f>
        <v>0</v>
      </c>
      <c r="AV36" s="74">
        <f>SUM((IF(AI36="x",Instructions!$H$33,0)+(AK36*Instructions!$H$34)+(AL36/Instructions!$H$35)+(AM36/Instructions!$H$36)+(AN36/Instructions!$H$37))+((IF(AC36="x",SUM(Instructions!$H$44/Instructions!$H$38)+(AO36/Instructions!$H$38),0))+AP36+AQ36+AR36+AS36+AT36+AU36))</f>
        <v>0</v>
      </c>
      <c r="AW36" s="75" t="str">
        <f t="shared" si="6"/>
        <v/>
      </c>
      <c r="AX36" s="76" t="str">
        <f t="shared" si="43"/>
        <v/>
      </c>
      <c r="AY36" s="76" t="str">
        <f t="shared" si="44"/>
        <v/>
      </c>
      <c r="AZ36" s="76" t="str">
        <f t="shared" si="45"/>
        <v/>
      </c>
      <c r="BA36" s="76" t="str">
        <f t="shared" si="46"/>
        <v/>
      </c>
      <c r="BG36" s="1"/>
      <c r="BH36" s="1"/>
      <c r="BI36" s="1"/>
      <c r="BJ36" s="1"/>
      <c r="BK36" s="68"/>
      <c r="BL36" s="28"/>
      <c r="BM36" s="69" t="str">
        <f t="shared" si="11"/>
        <v/>
      </c>
      <c r="BN36" s="70" t="str">
        <f t="shared" si="47"/>
        <v/>
      </c>
      <c r="BO36" s="70" t="str">
        <f t="shared" si="48"/>
        <v/>
      </c>
      <c r="BP36" s="70" t="str">
        <f t="shared" si="49"/>
        <v/>
      </c>
      <c r="BQ36" s="70" t="str">
        <f t="shared" si="50"/>
        <v/>
      </c>
      <c r="BW36" s="1"/>
      <c r="BX36" s="1"/>
      <c r="BY36" s="1"/>
      <c r="BZ36" s="1"/>
      <c r="CA36" s="78"/>
      <c r="CB36" s="78"/>
      <c r="CC36" s="78"/>
      <c r="CD36" s="72">
        <f t="shared" si="16"/>
        <v>0</v>
      </c>
      <c r="CE36" s="72" t="str">
        <f t="shared" si="51"/>
        <v/>
      </c>
      <c r="CF36" s="73" t="str">
        <f t="shared" si="52"/>
        <v/>
      </c>
      <c r="CG36" s="73" t="str">
        <f t="shared" si="53"/>
        <v/>
      </c>
      <c r="CH36" s="73" t="str">
        <f t="shared" si="54"/>
        <v/>
      </c>
      <c r="CI36" s="73" t="str">
        <f t="shared" si="55"/>
        <v/>
      </c>
      <c r="CO36" s="1"/>
      <c r="CP36" s="19"/>
      <c r="CQ36" s="1"/>
      <c r="CR36" s="19"/>
      <c r="CS36" s="1"/>
      <c r="CT36" s="19"/>
      <c r="CU36" s="1"/>
      <c r="CV36" s="19"/>
      <c r="CW36" s="1"/>
      <c r="CX36" s="19"/>
      <c r="CY36" s="26"/>
      <c r="CZ36" s="19"/>
      <c r="DA36" s="71">
        <f>SUM(IF(CO36="a",Instructions!$H$41,0),IF(CO36="b",Instructions!$H$42,0),CP36,IF(CQ36="x",Instructions!$H$43,0),CR36,IF(CS36="x",Instructions!$H$44,0),CT36,IF(CU36="x",Instructions!$H$45,0),CV36,IF(CW36="x",Instructions!$H$46,0),CX36,IF(CY36="x",Instructions!$H$47,0),CZ36)</f>
        <v>0</v>
      </c>
      <c r="DB36" s="70" t="str">
        <f t="shared" si="56"/>
        <v/>
      </c>
      <c r="DC36" s="70" t="str">
        <f t="shared" si="57"/>
        <v/>
      </c>
      <c r="DD36" s="70" t="str">
        <f t="shared" si="58"/>
        <v/>
      </c>
      <c r="DE36" s="70" t="str">
        <f t="shared" si="59"/>
        <v/>
      </c>
      <c r="DF36" s="70" t="str">
        <f t="shared" si="60"/>
        <v/>
      </c>
      <c r="DL36" s="1"/>
      <c r="DM36" s="1"/>
      <c r="DN36" s="1"/>
      <c r="DO36" s="1"/>
      <c r="DP36" s="1"/>
      <c r="DQ36" s="1"/>
      <c r="DR36" s="1"/>
      <c r="DS36" s="68">
        <f>SUM(IF(DM36="x",Instructions!$H$50,0),IF(DN36="x",Instructions!$H$51,0),IF(DO36="x",Instructions!$H$52,0),IF(DP36="x",Instructions!$H$53,0),IF(DQ36="x",Instructions!$H$54,0),IF(DR36="x",Instructions!$H$55,0))</f>
        <v>0</v>
      </c>
      <c r="DT36" s="16"/>
      <c r="DU36" s="68">
        <f t="shared" si="61"/>
        <v>0</v>
      </c>
      <c r="DV36" s="69" t="str">
        <f t="shared" si="62"/>
        <v/>
      </c>
      <c r="DW36" s="70" t="str">
        <f t="shared" si="63"/>
        <v/>
      </c>
      <c r="DX36" s="70" t="str">
        <f t="shared" si="64"/>
        <v/>
      </c>
      <c r="DY36" s="70" t="str">
        <f t="shared" si="65"/>
        <v/>
      </c>
      <c r="DZ36" s="70" t="str">
        <f t="shared" si="66"/>
        <v/>
      </c>
      <c r="EF36" s="67" t="str">
        <f t="shared" si="33"/>
        <v/>
      </c>
      <c r="EG36" s="67" t="str">
        <f t="shared" si="34"/>
        <v/>
      </c>
      <c r="EH36" s="67" t="str">
        <f t="shared" si="67"/>
        <v/>
      </c>
      <c r="EI36" s="1"/>
      <c r="EJ36" s="1"/>
      <c r="EK36" s="1"/>
      <c r="EL36" s="1"/>
      <c r="EM36" s="1"/>
      <c r="EN36" s="1"/>
      <c r="EO36" s="1"/>
      <c r="EP36" s="67" t="str">
        <f t="shared" si="68"/>
        <v/>
      </c>
    </row>
    <row r="37" spans="1:146">
      <c r="A37" s="81"/>
      <c r="B37" s="79" t="s">
        <v>22</v>
      </c>
      <c r="C37" s="2">
        <f t="shared" si="37"/>
        <v>1</v>
      </c>
      <c r="D37" s="1"/>
      <c r="E37" s="1"/>
      <c r="F37" s="1"/>
      <c r="G37" s="16"/>
      <c r="H37" s="16"/>
      <c r="I37" s="16"/>
      <c r="J37" s="16"/>
      <c r="K37" s="16"/>
      <c r="L37" s="16"/>
      <c r="M37" s="16"/>
      <c r="N37" s="75" t="str">
        <f t="shared" si="38"/>
        <v/>
      </c>
      <c r="O37" s="77" t="str">
        <f t="shared" si="39"/>
        <v/>
      </c>
      <c r="P37" s="77" t="str">
        <f t="shared" si="40"/>
        <v/>
      </c>
      <c r="Q37" s="77" t="str">
        <f t="shared" si="41"/>
        <v/>
      </c>
      <c r="R37" s="77" t="str">
        <f t="shared" si="42"/>
        <v/>
      </c>
      <c r="W37" s="1"/>
      <c r="X37" s="1"/>
      <c r="Y37" s="1"/>
      <c r="Z37" s="1"/>
      <c r="AA37" s="1"/>
      <c r="AB37" s="1"/>
      <c r="AC37" s="1"/>
      <c r="AD37" s="1"/>
      <c r="AE37" s="1"/>
      <c r="AF37" s="1"/>
      <c r="AG37" s="1"/>
      <c r="AH37" s="1"/>
      <c r="AI37" s="1"/>
      <c r="AJ37" s="1"/>
      <c r="AK37" s="16"/>
      <c r="AL37" s="16"/>
      <c r="AM37" s="16"/>
      <c r="AN37" s="16"/>
      <c r="AO37" s="16"/>
      <c r="AP37" s="16"/>
      <c r="AQ37" s="16"/>
      <c r="AR37" s="16"/>
      <c r="AS37" s="16"/>
      <c r="AT37" s="16"/>
      <c r="AU37" s="74">
        <f>SUM(IF(X37="x",Instructions!$H$19,0),IF(W37="x",Instructions!$H$20,0),IF(Y37="x",Instructions!$H$21,0),IF(AD37="x",Instructions!$H$22,0),IF(AF37="x",Instructions!$H$23,0),IF(AH37="x",Instructions!$H$24,0),IF(AB37="x",Instructions!$H$25,0),IF(AC37="x",Instructions!$H$26,0),IF(AG37="x",Instructions!$H$27,0),IF(AE37="x",Instructions!$H$28,0),IF(Z37="x",Instructions!$H$29,0),IF(AA37="x",Instructions!$H$30,0),IF(AJ37="x",Instructions!$H$31,0),IF(AI37="x",Instructions!$H$32,0))</f>
        <v>0</v>
      </c>
      <c r="AV37" s="74">
        <f>SUM((IF(AI37="x",Instructions!$H$33,0)+(AK37*Instructions!$H$34)+(AL37/Instructions!$H$35)+(AM37/Instructions!$H$36)+(AN37/Instructions!$H$37))+((IF(AC37="x",SUM(Instructions!$H$44/Instructions!$H$38)+(AO37/Instructions!$H$38),0))+AP37+AQ37+AR37+AS37+AT37+AU37))</f>
        <v>0</v>
      </c>
      <c r="AW37" s="75" t="str">
        <f t="shared" si="6"/>
        <v/>
      </c>
      <c r="AX37" s="76" t="str">
        <f t="shared" si="43"/>
        <v/>
      </c>
      <c r="AY37" s="76" t="str">
        <f t="shared" si="44"/>
        <v/>
      </c>
      <c r="AZ37" s="76" t="str">
        <f t="shared" si="45"/>
        <v/>
      </c>
      <c r="BA37" s="76" t="str">
        <f t="shared" si="46"/>
        <v/>
      </c>
      <c r="BG37" s="1"/>
      <c r="BH37" s="1"/>
      <c r="BI37" s="1"/>
      <c r="BJ37" s="1"/>
      <c r="BK37" s="68"/>
      <c r="BL37" s="28"/>
      <c r="BM37" s="69" t="str">
        <f t="shared" si="11"/>
        <v/>
      </c>
      <c r="BN37" s="70" t="str">
        <f t="shared" si="47"/>
        <v/>
      </c>
      <c r="BO37" s="70" t="str">
        <f t="shared" si="48"/>
        <v/>
      </c>
      <c r="BP37" s="70" t="str">
        <f t="shared" si="49"/>
        <v/>
      </c>
      <c r="BQ37" s="70" t="str">
        <f t="shared" si="50"/>
        <v/>
      </c>
      <c r="BW37" s="1"/>
      <c r="BX37" s="1"/>
      <c r="BY37" s="1"/>
      <c r="BZ37" s="1"/>
      <c r="CA37" s="78"/>
      <c r="CB37" s="78"/>
      <c r="CC37" s="78"/>
      <c r="CD37" s="72">
        <f t="shared" si="16"/>
        <v>0</v>
      </c>
      <c r="CE37" s="72" t="str">
        <f t="shared" si="51"/>
        <v/>
      </c>
      <c r="CF37" s="73" t="str">
        <f t="shared" si="52"/>
        <v/>
      </c>
      <c r="CG37" s="73" t="str">
        <f t="shared" si="53"/>
        <v/>
      </c>
      <c r="CH37" s="73" t="str">
        <f t="shared" si="54"/>
        <v/>
      </c>
      <c r="CI37" s="73" t="str">
        <f t="shared" si="55"/>
        <v/>
      </c>
      <c r="CO37" s="1"/>
      <c r="CP37" s="19"/>
      <c r="CQ37" s="1"/>
      <c r="CR37" s="19"/>
      <c r="CS37" s="1"/>
      <c r="CT37" s="19"/>
      <c r="CU37" s="1"/>
      <c r="CV37" s="19"/>
      <c r="CW37" s="1"/>
      <c r="CX37" s="19"/>
      <c r="CY37" s="26"/>
      <c r="CZ37" s="19"/>
      <c r="DA37" s="71">
        <f>SUM(IF(CO37="a",Instructions!$H$41,0),IF(CO37="b",Instructions!$H$42,0),CP37,IF(CQ37="x",Instructions!$H$43,0),CR37,IF(CS37="x",Instructions!$H$44,0),CT37,IF(CU37="x",Instructions!$H$45,0),CV37,IF(CW37="x",Instructions!$H$46,0),CX37,IF(CY37="x",Instructions!$H$47,0),CZ37)</f>
        <v>0</v>
      </c>
      <c r="DB37" s="70" t="str">
        <f t="shared" si="56"/>
        <v/>
      </c>
      <c r="DC37" s="70" t="str">
        <f t="shared" si="57"/>
        <v/>
      </c>
      <c r="DD37" s="70" t="str">
        <f t="shared" si="58"/>
        <v/>
      </c>
      <c r="DE37" s="70" t="str">
        <f t="shared" si="59"/>
        <v/>
      </c>
      <c r="DF37" s="70" t="str">
        <f t="shared" si="60"/>
        <v/>
      </c>
      <c r="DL37" s="1"/>
      <c r="DM37" s="1"/>
      <c r="DN37" s="1"/>
      <c r="DO37" s="1"/>
      <c r="DP37" s="1"/>
      <c r="DQ37" s="1"/>
      <c r="DR37" s="1"/>
      <c r="DS37" s="68">
        <f>SUM(IF(DM37="x",Instructions!$H$50,0),IF(DN37="x",Instructions!$H$51,0),IF(DO37="x",Instructions!$H$52,0),IF(DP37="x",Instructions!$H$53,0),IF(DQ37="x",Instructions!$H$54,0),IF(DR37="x",Instructions!$H$55,0))</f>
        <v>0</v>
      </c>
      <c r="DT37" s="16"/>
      <c r="DU37" s="68">
        <f t="shared" si="61"/>
        <v>0</v>
      </c>
      <c r="DV37" s="69" t="str">
        <f t="shared" si="62"/>
        <v/>
      </c>
      <c r="DW37" s="70" t="str">
        <f t="shared" si="63"/>
        <v/>
      </c>
      <c r="DX37" s="70" t="str">
        <f t="shared" si="64"/>
        <v/>
      </c>
      <c r="DY37" s="70" t="str">
        <f t="shared" si="65"/>
        <v/>
      </c>
      <c r="DZ37" s="70" t="str">
        <f t="shared" si="66"/>
        <v/>
      </c>
      <c r="EF37" s="67" t="str">
        <f t="shared" si="33"/>
        <v/>
      </c>
      <c r="EG37" s="67" t="str">
        <f t="shared" si="34"/>
        <v/>
      </c>
      <c r="EH37" s="67" t="str">
        <f t="shared" si="67"/>
        <v/>
      </c>
      <c r="EI37" s="1"/>
      <c r="EJ37" s="1"/>
      <c r="EK37" s="1"/>
      <c r="EL37" s="1"/>
      <c r="EM37" s="1"/>
      <c r="EN37" s="1"/>
      <c r="EO37" s="1"/>
      <c r="EP37" s="67" t="str">
        <f t="shared" si="68"/>
        <v/>
      </c>
    </row>
    <row r="38" spans="1:146">
      <c r="A38" s="80"/>
      <c r="B38" s="79" t="s">
        <v>22</v>
      </c>
      <c r="C38" s="2">
        <f t="shared" si="37"/>
        <v>1</v>
      </c>
      <c r="D38" s="1"/>
      <c r="E38" s="1"/>
      <c r="F38" s="1"/>
      <c r="G38" s="16"/>
      <c r="H38" s="16"/>
      <c r="I38" s="16"/>
      <c r="J38" s="16"/>
      <c r="K38" s="16"/>
      <c r="L38" s="16"/>
      <c r="M38" s="16"/>
      <c r="N38" s="75" t="str">
        <f t="shared" si="38"/>
        <v/>
      </c>
      <c r="O38" s="77" t="str">
        <f t="shared" si="39"/>
        <v/>
      </c>
      <c r="P38" s="77" t="str">
        <f t="shared" si="40"/>
        <v/>
      </c>
      <c r="Q38" s="77" t="str">
        <f t="shared" si="41"/>
        <v/>
      </c>
      <c r="R38" s="77" t="str">
        <f t="shared" si="42"/>
        <v/>
      </c>
      <c r="W38" s="1"/>
      <c r="X38" s="1"/>
      <c r="Y38" s="1"/>
      <c r="Z38" s="1"/>
      <c r="AA38" s="1"/>
      <c r="AB38" s="1"/>
      <c r="AC38" s="1"/>
      <c r="AD38" s="1"/>
      <c r="AE38" s="1"/>
      <c r="AF38" s="1"/>
      <c r="AG38" s="1"/>
      <c r="AH38" s="1"/>
      <c r="AI38" s="1"/>
      <c r="AJ38" s="1"/>
      <c r="AK38" s="16"/>
      <c r="AL38" s="16"/>
      <c r="AM38" s="16"/>
      <c r="AN38" s="16"/>
      <c r="AO38" s="16"/>
      <c r="AP38" s="16"/>
      <c r="AQ38" s="16"/>
      <c r="AR38" s="16"/>
      <c r="AS38" s="16"/>
      <c r="AT38" s="16"/>
      <c r="AU38" s="74">
        <f>SUM(IF(X38="x",Instructions!$H$19,0),IF(W38="x",Instructions!$H$20,0),IF(Y38="x",Instructions!$H$21,0),IF(AD38="x",Instructions!$H$22,0),IF(AF38="x",Instructions!$H$23,0),IF(AH38="x",Instructions!$H$24,0),IF(AB38="x",Instructions!$H$25,0),IF(AC38="x",Instructions!$H$26,0),IF(AG38="x",Instructions!$H$27,0),IF(AE38="x",Instructions!$H$28,0),IF(Z38="x",Instructions!$H$29,0),IF(AA38="x",Instructions!$H$30,0),IF(AJ38="x",Instructions!$H$31,0),IF(AI38="x",Instructions!$H$32,0))</f>
        <v>0</v>
      </c>
      <c r="AV38" s="74">
        <f>SUM((IF(AI38="x",Instructions!$H$33,0)+(AK38*Instructions!$H$34)+(AL38/Instructions!$H$35)+(AM38/Instructions!$H$36)+(AN38/Instructions!$H$37))+((IF(AC38="x",SUM(Instructions!$H$44/Instructions!$H$38)+(AO38/Instructions!$H$38),0))+AP38+AQ38+AR38+AS38+AT38+AU38))</f>
        <v>0</v>
      </c>
      <c r="AW38" s="75" t="str">
        <f t="shared" si="6"/>
        <v/>
      </c>
      <c r="AX38" s="76" t="str">
        <f t="shared" si="43"/>
        <v/>
      </c>
      <c r="AY38" s="76" t="str">
        <f t="shared" si="44"/>
        <v/>
      </c>
      <c r="AZ38" s="76" t="str">
        <f t="shared" si="45"/>
        <v/>
      </c>
      <c r="BA38" s="76" t="str">
        <f t="shared" si="46"/>
        <v/>
      </c>
      <c r="BG38" s="1"/>
      <c r="BH38" s="1"/>
      <c r="BI38" s="1"/>
      <c r="BJ38" s="1"/>
      <c r="BK38" s="68"/>
      <c r="BL38" s="28"/>
      <c r="BM38" s="69" t="str">
        <f t="shared" si="11"/>
        <v/>
      </c>
      <c r="BN38" s="70" t="str">
        <f t="shared" si="47"/>
        <v/>
      </c>
      <c r="BO38" s="70" t="str">
        <f t="shared" si="48"/>
        <v/>
      </c>
      <c r="BP38" s="70" t="str">
        <f t="shared" si="49"/>
        <v/>
      </c>
      <c r="BQ38" s="70" t="str">
        <f t="shared" si="50"/>
        <v/>
      </c>
      <c r="BW38" s="1"/>
      <c r="BX38" s="1"/>
      <c r="BY38" s="1"/>
      <c r="BZ38" s="1"/>
      <c r="CA38" s="78"/>
      <c r="CB38" s="78"/>
      <c r="CC38" s="78"/>
      <c r="CD38" s="72">
        <f t="shared" si="16"/>
        <v>0</v>
      </c>
      <c r="CE38" s="72" t="str">
        <f t="shared" si="51"/>
        <v/>
      </c>
      <c r="CF38" s="73" t="str">
        <f t="shared" si="52"/>
        <v/>
      </c>
      <c r="CG38" s="73" t="str">
        <f t="shared" si="53"/>
        <v/>
      </c>
      <c r="CH38" s="73" t="str">
        <f t="shared" si="54"/>
        <v/>
      </c>
      <c r="CI38" s="73" t="str">
        <f t="shared" si="55"/>
        <v/>
      </c>
      <c r="CO38" s="1"/>
      <c r="CP38" s="19"/>
      <c r="CQ38" s="1"/>
      <c r="CR38" s="19"/>
      <c r="CS38" s="1"/>
      <c r="CT38" s="19"/>
      <c r="CU38" s="1"/>
      <c r="CV38" s="19"/>
      <c r="CW38" s="1"/>
      <c r="CX38" s="19"/>
      <c r="CY38" s="26"/>
      <c r="CZ38" s="19"/>
      <c r="DA38" s="71">
        <f>SUM(IF(CO38="a",Instructions!$H$41,0),IF(CO38="b",Instructions!$H$42,0),CP38,IF(CQ38="x",Instructions!$H$43,0),CR38,IF(CS38="x",Instructions!$H$44,0),CT38,IF(CU38="x",Instructions!$H$45,0),CV38,IF(CW38="x",Instructions!$H$46,0),CX38,IF(CY38="x",Instructions!$H$47,0),CZ38)</f>
        <v>0</v>
      </c>
      <c r="DB38" s="70" t="str">
        <f t="shared" si="56"/>
        <v/>
      </c>
      <c r="DC38" s="70" t="str">
        <f t="shared" si="57"/>
        <v/>
      </c>
      <c r="DD38" s="70" t="str">
        <f t="shared" si="58"/>
        <v/>
      </c>
      <c r="DE38" s="70" t="str">
        <f t="shared" si="59"/>
        <v/>
      </c>
      <c r="DF38" s="70" t="str">
        <f t="shared" si="60"/>
        <v/>
      </c>
      <c r="DL38" s="1"/>
      <c r="DM38" s="1"/>
      <c r="DN38" s="1"/>
      <c r="DO38" s="1"/>
      <c r="DP38" s="1"/>
      <c r="DQ38" s="1"/>
      <c r="DR38" s="1"/>
      <c r="DS38" s="68">
        <f>SUM(IF(DM38="x",Instructions!$H$50,0),IF(DN38="x",Instructions!$H$51,0),IF(DO38="x",Instructions!$H$52,0),IF(DP38="x",Instructions!$H$53,0),IF(DQ38="x",Instructions!$H$54,0),IF(DR38="x",Instructions!$H$55,0))</f>
        <v>0</v>
      </c>
      <c r="DT38" s="16"/>
      <c r="DU38" s="68">
        <f t="shared" si="61"/>
        <v>0</v>
      </c>
      <c r="DV38" s="69" t="str">
        <f t="shared" si="62"/>
        <v/>
      </c>
      <c r="DW38" s="70" t="str">
        <f t="shared" si="63"/>
        <v/>
      </c>
      <c r="DX38" s="70" t="str">
        <f t="shared" si="64"/>
        <v/>
      </c>
      <c r="DY38" s="70" t="str">
        <f t="shared" si="65"/>
        <v/>
      </c>
      <c r="DZ38" s="70" t="str">
        <f t="shared" si="66"/>
        <v/>
      </c>
      <c r="EF38" s="67" t="str">
        <f t="shared" si="33"/>
        <v/>
      </c>
      <c r="EG38" s="67" t="str">
        <f t="shared" si="34"/>
        <v/>
      </c>
      <c r="EH38" s="67" t="str">
        <f t="shared" si="67"/>
        <v/>
      </c>
      <c r="EI38" s="1"/>
      <c r="EJ38" s="1"/>
      <c r="EK38" s="1"/>
      <c r="EL38" s="1"/>
      <c r="EM38" s="1"/>
      <c r="EN38" s="1"/>
      <c r="EO38" s="1"/>
      <c r="EP38" s="67" t="str">
        <f t="shared" si="68"/>
        <v/>
      </c>
    </row>
    <row r="39" spans="1:146">
      <c r="A39" s="81"/>
      <c r="B39" s="79" t="s">
        <v>22</v>
      </c>
      <c r="C39" s="2">
        <f t="shared" si="37"/>
        <v>1</v>
      </c>
      <c r="D39" s="1"/>
      <c r="E39" s="1"/>
      <c r="F39" s="1"/>
      <c r="G39" s="16"/>
      <c r="H39" s="16"/>
      <c r="I39" s="16"/>
      <c r="J39" s="16"/>
      <c r="K39" s="16"/>
      <c r="L39" s="16"/>
      <c r="M39" s="16"/>
      <c r="N39" s="75" t="str">
        <f t="shared" si="38"/>
        <v/>
      </c>
      <c r="O39" s="77" t="str">
        <f t="shared" si="39"/>
        <v/>
      </c>
      <c r="P39" s="77" t="str">
        <f t="shared" si="40"/>
        <v/>
      </c>
      <c r="Q39" s="77" t="str">
        <f t="shared" si="41"/>
        <v/>
      </c>
      <c r="R39" s="77" t="str">
        <f t="shared" si="42"/>
        <v/>
      </c>
      <c r="W39" s="1"/>
      <c r="X39" s="1"/>
      <c r="Y39" s="1"/>
      <c r="Z39" s="1"/>
      <c r="AA39" s="1"/>
      <c r="AB39" s="1"/>
      <c r="AC39" s="1"/>
      <c r="AD39" s="1"/>
      <c r="AE39" s="1"/>
      <c r="AF39" s="1"/>
      <c r="AG39" s="1"/>
      <c r="AH39" s="1"/>
      <c r="AI39" s="1"/>
      <c r="AJ39" s="1"/>
      <c r="AK39" s="16"/>
      <c r="AL39" s="16"/>
      <c r="AM39" s="16"/>
      <c r="AN39" s="16"/>
      <c r="AO39" s="16"/>
      <c r="AP39" s="16"/>
      <c r="AQ39" s="16"/>
      <c r="AR39" s="16"/>
      <c r="AS39" s="16"/>
      <c r="AT39" s="16"/>
      <c r="AU39" s="74">
        <f>SUM(IF(X39="x",Instructions!$H$19,0),IF(W39="x",Instructions!$H$20,0),IF(Y39="x",Instructions!$H$21,0),IF(AD39="x",Instructions!$H$22,0),IF(AF39="x",Instructions!$H$23,0),IF(AH39="x",Instructions!$H$24,0),IF(AB39="x",Instructions!$H$25,0),IF(AC39="x",Instructions!$H$26,0),IF(AG39="x",Instructions!$H$27,0),IF(AE39="x",Instructions!$H$28,0),IF(Z39="x",Instructions!$H$29,0),IF(AA39="x",Instructions!$H$30,0),IF(AJ39="x",Instructions!$H$31,0),IF(AI39="x",Instructions!$H$32,0))</f>
        <v>0</v>
      </c>
      <c r="AV39" s="74">
        <f>SUM((IF(AI39="x",Instructions!$H$33,0)+(AK39*Instructions!$H$34)+(AL39/Instructions!$H$35)+(AM39/Instructions!$H$36)+(AN39/Instructions!$H$37))+((IF(AC39="x",SUM(Instructions!$H$44/Instructions!$H$38)+(AO39/Instructions!$H$38),0))+AP39+AQ39+AR39+AS39+AT39+AU39))</f>
        <v>0</v>
      </c>
      <c r="AW39" s="75" t="str">
        <f t="shared" si="6"/>
        <v/>
      </c>
      <c r="AX39" s="76" t="str">
        <f t="shared" si="43"/>
        <v/>
      </c>
      <c r="AY39" s="76" t="str">
        <f t="shared" si="44"/>
        <v/>
      </c>
      <c r="AZ39" s="76" t="str">
        <f t="shared" si="45"/>
        <v/>
      </c>
      <c r="BA39" s="76" t="str">
        <f t="shared" si="46"/>
        <v/>
      </c>
      <c r="BG39" s="1"/>
      <c r="BH39" s="1"/>
      <c r="BI39" s="1"/>
      <c r="BJ39" s="1"/>
      <c r="BK39" s="68"/>
      <c r="BL39" s="28"/>
      <c r="BM39" s="69" t="str">
        <f t="shared" si="11"/>
        <v/>
      </c>
      <c r="BN39" s="70" t="str">
        <f t="shared" si="47"/>
        <v/>
      </c>
      <c r="BO39" s="70" t="str">
        <f t="shared" si="48"/>
        <v/>
      </c>
      <c r="BP39" s="70" t="str">
        <f t="shared" si="49"/>
        <v/>
      </c>
      <c r="BQ39" s="70" t="str">
        <f t="shared" si="50"/>
        <v/>
      </c>
      <c r="BW39" s="1"/>
      <c r="BX39" s="1"/>
      <c r="BY39" s="1"/>
      <c r="BZ39" s="1"/>
      <c r="CA39" s="78"/>
      <c r="CB39" s="78"/>
      <c r="CC39" s="78"/>
      <c r="CD39" s="72">
        <f t="shared" si="16"/>
        <v>0</v>
      </c>
      <c r="CE39" s="72" t="str">
        <f t="shared" si="51"/>
        <v/>
      </c>
      <c r="CF39" s="73" t="str">
        <f t="shared" si="52"/>
        <v/>
      </c>
      <c r="CG39" s="73" t="str">
        <f t="shared" si="53"/>
        <v/>
      </c>
      <c r="CH39" s="73" t="str">
        <f t="shared" si="54"/>
        <v/>
      </c>
      <c r="CI39" s="73" t="str">
        <f t="shared" si="55"/>
        <v/>
      </c>
      <c r="CO39" s="1"/>
      <c r="CP39" s="19"/>
      <c r="CQ39" s="1"/>
      <c r="CR39" s="19"/>
      <c r="CS39" s="1"/>
      <c r="CT39" s="19"/>
      <c r="CU39" s="1"/>
      <c r="CV39" s="19"/>
      <c r="CW39" s="1"/>
      <c r="CX39" s="19"/>
      <c r="CY39" s="26"/>
      <c r="CZ39" s="19"/>
      <c r="DA39" s="71">
        <f>SUM(IF(CO39="a",Instructions!$H$41,0),IF(CO39="b",Instructions!$H$42,0),CP39,IF(CQ39="x",Instructions!$H$43,0),CR39,IF(CS39="x",Instructions!$H$44,0),CT39,IF(CU39="x",Instructions!$H$45,0),CV39,IF(CW39="x",Instructions!$H$46,0),CX39,IF(CY39="x",Instructions!$H$47,0),CZ39)</f>
        <v>0</v>
      </c>
      <c r="DB39" s="70" t="str">
        <f t="shared" si="56"/>
        <v/>
      </c>
      <c r="DC39" s="70" t="str">
        <f t="shared" si="57"/>
        <v/>
      </c>
      <c r="DD39" s="70" t="str">
        <f t="shared" si="58"/>
        <v/>
      </c>
      <c r="DE39" s="70" t="str">
        <f t="shared" si="59"/>
        <v/>
      </c>
      <c r="DF39" s="70" t="str">
        <f t="shared" si="60"/>
        <v/>
      </c>
      <c r="DL39" s="1"/>
      <c r="DM39" s="1"/>
      <c r="DN39" s="1"/>
      <c r="DO39" s="1"/>
      <c r="DP39" s="1"/>
      <c r="DQ39" s="1"/>
      <c r="DR39" s="1"/>
      <c r="DS39" s="68">
        <f>SUM(IF(DM39="x",Instructions!$H$50,0),IF(DN39="x",Instructions!$H$51,0),IF(DO39="x",Instructions!$H$52,0),IF(DP39="x",Instructions!$H$53,0),IF(DQ39="x",Instructions!$H$54,0),IF(DR39="x",Instructions!$H$55,0))</f>
        <v>0</v>
      </c>
      <c r="DT39" s="16"/>
      <c r="DU39" s="68">
        <f t="shared" si="61"/>
        <v>0</v>
      </c>
      <c r="DV39" s="69" t="str">
        <f t="shared" si="62"/>
        <v/>
      </c>
      <c r="DW39" s="70" t="str">
        <f t="shared" si="63"/>
        <v/>
      </c>
      <c r="DX39" s="70" t="str">
        <f t="shared" si="64"/>
        <v/>
      </c>
      <c r="DY39" s="70" t="str">
        <f t="shared" si="65"/>
        <v/>
      </c>
      <c r="DZ39" s="70" t="str">
        <f t="shared" si="66"/>
        <v/>
      </c>
      <c r="EF39" s="67" t="str">
        <f t="shared" si="33"/>
        <v/>
      </c>
      <c r="EG39" s="67" t="str">
        <f t="shared" si="34"/>
        <v/>
      </c>
      <c r="EH39" s="67" t="str">
        <f t="shared" si="67"/>
        <v/>
      </c>
      <c r="EI39" s="1"/>
      <c r="EJ39" s="1"/>
      <c r="EK39" s="1"/>
      <c r="EL39" s="1"/>
      <c r="EM39" s="1"/>
      <c r="EN39" s="1"/>
      <c r="EO39" s="1"/>
      <c r="EP39" s="67" t="str">
        <f t="shared" si="68"/>
        <v/>
      </c>
    </row>
    <row r="40" spans="1:146">
      <c r="A40" s="81"/>
      <c r="B40" s="79" t="s">
        <v>22</v>
      </c>
      <c r="C40" s="2">
        <f t="shared" si="37"/>
        <v>1</v>
      </c>
      <c r="D40" s="1"/>
      <c r="E40" s="1"/>
      <c r="F40" s="1"/>
      <c r="G40" s="16"/>
      <c r="H40" s="16"/>
      <c r="I40" s="16"/>
      <c r="J40" s="16"/>
      <c r="K40" s="16"/>
      <c r="L40" s="16"/>
      <c r="M40" s="16"/>
      <c r="N40" s="75" t="str">
        <f t="shared" si="38"/>
        <v/>
      </c>
      <c r="O40" s="77" t="str">
        <f t="shared" si="39"/>
        <v/>
      </c>
      <c r="P40" s="77" t="str">
        <f t="shared" si="40"/>
        <v/>
      </c>
      <c r="Q40" s="77" t="str">
        <f t="shared" si="41"/>
        <v/>
      </c>
      <c r="R40" s="77" t="str">
        <f t="shared" si="42"/>
        <v/>
      </c>
      <c r="W40" s="1"/>
      <c r="X40" s="1"/>
      <c r="Y40" s="1"/>
      <c r="Z40" s="1"/>
      <c r="AA40" s="1"/>
      <c r="AB40" s="1"/>
      <c r="AC40" s="1"/>
      <c r="AD40" s="1"/>
      <c r="AE40" s="1"/>
      <c r="AF40" s="1"/>
      <c r="AG40" s="1"/>
      <c r="AH40" s="1"/>
      <c r="AI40" s="1"/>
      <c r="AJ40" s="1"/>
      <c r="AK40" s="16"/>
      <c r="AL40" s="16"/>
      <c r="AM40" s="16"/>
      <c r="AN40" s="16"/>
      <c r="AO40" s="16"/>
      <c r="AP40" s="16"/>
      <c r="AQ40" s="16"/>
      <c r="AR40" s="16"/>
      <c r="AS40" s="16"/>
      <c r="AT40" s="16"/>
      <c r="AU40" s="74">
        <f>SUM(IF(X40="x",Instructions!$H$19,0),IF(W40="x",Instructions!$H$20,0),IF(Y40="x",Instructions!$H$21,0),IF(AD40="x",Instructions!$H$22,0),IF(AF40="x",Instructions!$H$23,0),IF(AH40="x",Instructions!$H$24,0),IF(AB40="x",Instructions!$H$25,0),IF(AC40="x",Instructions!$H$26,0),IF(AG40="x",Instructions!$H$27,0),IF(AE40="x",Instructions!$H$28,0),IF(Z40="x",Instructions!$H$29,0),IF(AA40="x",Instructions!$H$30,0),IF(AJ40="x",Instructions!$H$31,0),IF(AI40="x",Instructions!$H$32,0))</f>
        <v>0</v>
      </c>
      <c r="AV40" s="74">
        <f>SUM((IF(AI40="x",Instructions!$H$33,0)+(AK40*Instructions!$H$34)+(AL40/Instructions!$H$35)+(AM40/Instructions!$H$36)+(AN40/Instructions!$H$37))+((IF(AC40="x",SUM(Instructions!$H$44/Instructions!$H$38)+(AO40/Instructions!$H$38),0))+AP40+AQ40+AR40+AS40+AT40+AU40))</f>
        <v>0</v>
      </c>
      <c r="AW40" s="75" t="str">
        <f t="shared" si="6"/>
        <v/>
      </c>
      <c r="AX40" s="76" t="str">
        <f t="shared" si="43"/>
        <v/>
      </c>
      <c r="AY40" s="76" t="str">
        <f t="shared" si="44"/>
        <v/>
      </c>
      <c r="AZ40" s="76" t="str">
        <f t="shared" si="45"/>
        <v/>
      </c>
      <c r="BA40" s="76" t="str">
        <f t="shared" si="46"/>
        <v/>
      </c>
      <c r="BG40" s="1"/>
      <c r="BH40" s="1"/>
      <c r="BI40" s="1"/>
      <c r="BJ40" s="1"/>
      <c r="BK40" s="68"/>
      <c r="BL40" s="28"/>
      <c r="BM40" s="69" t="str">
        <f t="shared" si="11"/>
        <v/>
      </c>
      <c r="BN40" s="70" t="str">
        <f t="shared" si="47"/>
        <v/>
      </c>
      <c r="BO40" s="70" t="str">
        <f t="shared" si="48"/>
        <v/>
      </c>
      <c r="BP40" s="70" t="str">
        <f t="shared" si="49"/>
        <v/>
      </c>
      <c r="BQ40" s="70" t="str">
        <f t="shared" si="50"/>
        <v/>
      </c>
      <c r="BW40" s="1"/>
      <c r="BX40" s="1"/>
      <c r="BY40" s="1"/>
      <c r="BZ40" s="1"/>
      <c r="CA40" s="78"/>
      <c r="CB40" s="78"/>
      <c r="CC40" s="78"/>
      <c r="CD40" s="72">
        <f t="shared" si="16"/>
        <v>0</v>
      </c>
      <c r="CE40" s="72" t="str">
        <f t="shared" si="51"/>
        <v/>
      </c>
      <c r="CF40" s="73" t="str">
        <f t="shared" si="52"/>
        <v/>
      </c>
      <c r="CG40" s="73" t="str">
        <f t="shared" si="53"/>
        <v/>
      </c>
      <c r="CH40" s="73" t="str">
        <f t="shared" si="54"/>
        <v/>
      </c>
      <c r="CI40" s="73" t="str">
        <f t="shared" si="55"/>
        <v/>
      </c>
      <c r="CO40" s="1"/>
      <c r="CP40" s="19"/>
      <c r="CQ40" s="1"/>
      <c r="CR40" s="19"/>
      <c r="CS40" s="1"/>
      <c r="CT40" s="19"/>
      <c r="CU40" s="1"/>
      <c r="CV40" s="19"/>
      <c r="CW40" s="1"/>
      <c r="CX40" s="19"/>
      <c r="CY40" s="26"/>
      <c r="CZ40" s="19"/>
      <c r="DA40" s="71">
        <f>SUM(IF(CO40="a",Instructions!$H$41,0),IF(CO40="b",Instructions!$H$42,0),CP40,IF(CQ40="x",Instructions!$H$43,0),CR40,IF(CS40="x",Instructions!$H$44,0),CT40,IF(CU40="x",Instructions!$H$45,0),CV40,IF(CW40="x",Instructions!$H$46,0),CX40,IF(CY40="x",Instructions!$H$47,0),CZ40)</f>
        <v>0</v>
      </c>
      <c r="DB40" s="70" t="str">
        <f t="shared" si="56"/>
        <v/>
      </c>
      <c r="DC40" s="70" t="str">
        <f t="shared" si="57"/>
        <v/>
      </c>
      <c r="DD40" s="70" t="str">
        <f t="shared" si="58"/>
        <v/>
      </c>
      <c r="DE40" s="70" t="str">
        <f t="shared" si="59"/>
        <v/>
      </c>
      <c r="DF40" s="70" t="str">
        <f t="shared" si="60"/>
        <v/>
      </c>
      <c r="DL40" s="1"/>
      <c r="DM40" s="1"/>
      <c r="DN40" s="1"/>
      <c r="DO40" s="1"/>
      <c r="DP40" s="1"/>
      <c r="DQ40" s="1"/>
      <c r="DR40" s="1"/>
      <c r="DS40" s="68">
        <f>SUM(IF(DM40="x",Instructions!$H$50,0),IF(DN40="x",Instructions!$H$51,0),IF(DO40="x",Instructions!$H$52,0),IF(DP40="x",Instructions!$H$53,0),IF(DQ40="x",Instructions!$H$54,0),IF(DR40="x",Instructions!$H$55,0))</f>
        <v>0</v>
      </c>
      <c r="DT40" s="16"/>
      <c r="DU40" s="68">
        <f t="shared" si="61"/>
        <v>0</v>
      </c>
      <c r="DV40" s="69" t="str">
        <f t="shared" si="62"/>
        <v/>
      </c>
      <c r="DW40" s="70" t="str">
        <f t="shared" si="63"/>
        <v/>
      </c>
      <c r="DX40" s="70" t="str">
        <f t="shared" si="64"/>
        <v/>
      </c>
      <c r="DY40" s="70" t="str">
        <f t="shared" si="65"/>
        <v/>
      </c>
      <c r="DZ40" s="70" t="str">
        <f t="shared" si="66"/>
        <v/>
      </c>
      <c r="EF40" s="67" t="str">
        <f t="shared" si="33"/>
        <v/>
      </c>
      <c r="EG40" s="67" t="str">
        <f t="shared" si="34"/>
        <v/>
      </c>
      <c r="EH40" s="67" t="str">
        <f t="shared" si="67"/>
        <v/>
      </c>
      <c r="EI40" s="1"/>
      <c r="EJ40" s="1"/>
      <c r="EK40" s="1"/>
      <c r="EL40" s="1"/>
      <c r="EM40" s="1"/>
      <c r="EN40" s="1"/>
      <c r="EO40" s="1"/>
      <c r="EP40" s="67" t="str">
        <f t="shared" si="68"/>
        <v/>
      </c>
    </row>
    <row r="41" spans="1:146">
      <c r="A41" s="81"/>
      <c r="B41" s="79" t="s">
        <v>22</v>
      </c>
      <c r="C41" s="2">
        <f t="shared" si="37"/>
        <v>1</v>
      </c>
      <c r="D41" s="1"/>
      <c r="E41" s="1"/>
      <c r="F41" s="1"/>
      <c r="G41" s="16"/>
      <c r="H41" s="16"/>
      <c r="I41" s="16"/>
      <c r="J41" s="16"/>
      <c r="K41" s="16"/>
      <c r="L41" s="16"/>
      <c r="M41" s="16"/>
      <c r="N41" s="75" t="str">
        <f t="shared" si="38"/>
        <v/>
      </c>
      <c r="O41" s="77" t="str">
        <f t="shared" si="39"/>
        <v/>
      </c>
      <c r="P41" s="77" t="str">
        <f t="shared" si="40"/>
        <v/>
      </c>
      <c r="Q41" s="77" t="str">
        <f t="shared" si="41"/>
        <v/>
      </c>
      <c r="R41" s="77" t="str">
        <f t="shared" si="42"/>
        <v/>
      </c>
      <c r="W41" s="1"/>
      <c r="X41" s="1"/>
      <c r="Y41" s="1"/>
      <c r="Z41" s="1"/>
      <c r="AA41" s="1"/>
      <c r="AB41" s="1"/>
      <c r="AC41" s="1"/>
      <c r="AD41" s="1"/>
      <c r="AE41" s="1"/>
      <c r="AF41" s="1"/>
      <c r="AG41" s="1"/>
      <c r="AH41" s="1"/>
      <c r="AI41" s="1"/>
      <c r="AJ41" s="1"/>
      <c r="AK41" s="16"/>
      <c r="AL41" s="16"/>
      <c r="AM41" s="16"/>
      <c r="AN41" s="16"/>
      <c r="AO41" s="16"/>
      <c r="AP41" s="16"/>
      <c r="AQ41" s="16"/>
      <c r="AR41" s="16"/>
      <c r="AS41" s="16"/>
      <c r="AT41" s="16"/>
      <c r="AU41" s="74">
        <f>SUM(IF(X41="x",Instructions!$H$19,0),IF(W41="x",Instructions!$H$20,0),IF(Y41="x",Instructions!$H$21,0),IF(AD41="x",Instructions!$H$22,0),IF(AF41="x",Instructions!$H$23,0),IF(AH41="x",Instructions!$H$24,0),IF(AB41="x",Instructions!$H$25,0),IF(AC41="x",Instructions!$H$26,0),IF(AG41="x",Instructions!$H$27,0),IF(AE41="x",Instructions!$H$28,0),IF(Z41="x",Instructions!$H$29,0),IF(AA41="x",Instructions!$H$30,0),IF(AJ41="x",Instructions!$H$31,0),IF(AI41="x",Instructions!$H$32,0))</f>
        <v>0</v>
      </c>
      <c r="AV41" s="74">
        <f>SUM((IF(AI41="x",Instructions!$H$33,0)+(AK41*Instructions!$H$34)+(AL41/Instructions!$H$35)+(AM41/Instructions!$H$36)+(AN41/Instructions!$H$37))+((IF(AC41="x",SUM(Instructions!$H$44/Instructions!$H$38)+(AO41/Instructions!$H$38),0))+AP41+AQ41+AR41+AS41+AT41+AU41))</f>
        <v>0</v>
      </c>
      <c r="AW41" s="75" t="str">
        <f t="shared" si="6"/>
        <v/>
      </c>
      <c r="AX41" s="76" t="str">
        <f t="shared" si="43"/>
        <v/>
      </c>
      <c r="AY41" s="76" t="str">
        <f t="shared" si="44"/>
        <v/>
      </c>
      <c r="AZ41" s="76" t="str">
        <f t="shared" si="45"/>
        <v/>
      </c>
      <c r="BA41" s="76" t="str">
        <f t="shared" si="46"/>
        <v/>
      </c>
      <c r="BG41" s="1"/>
      <c r="BH41" s="1"/>
      <c r="BI41" s="1"/>
      <c r="BJ41" s="1"/>
      <c r="BK41" s="68"/>
      <c r="BL41" s="28"/>
      <c r="BM41" s="69" t="str">
        <f t="shared" si="11"/>
        <v/>
      </c>
      <c r="BN41" s="70" t="str">
        <f t="shared" si="47"/>
        <v/>
      </c>
      <c r="BO41" s="70" t="str">
        <f t="shared" si="48"/>
        <v/>
      </c>
      <c r="BP41" s="70" t="str">
        <f t="shared" si="49"/>
        <v/>
      </c>
      <c r="BQ41" s="70" t="str">
        <f t="shared" si="50"/>
        <v/>
      </c>
      <c r="BW41" s="1"/>
      <c r="BX41" s="1"/>
      <c r="BY41" s="1"/>
      <c r="BZ41" s="1"/>
      <c r="CA41" s="78"/>
      <c r="CB41" s="78"/>
      <c r="CC41" s="78"/>
      <c r="CD41" s="72">
        <f t="shared" si="16"/>
        <v>0</v>
      </c>
      <c r="CE41" s="72" t="str">
        <f t="shared" si="51"/>
        <v/>
      </c>
      <c r="CF41" s="73" t="str">
        <f t="shared" si="52"/>
        <v/>
      </c>
      <c r="CG41" s="73" t="str">
        <f t="shared" si="53"/>
        <v/>
      </c>
      <c r="CH41" s="73" t="str">
        <f t="shared" si="54"/>
        <v/>
      </c>
      <c r="CI41" s="73" t="str">
        <f t="shared" si="55"/>
        <v/>
      </c>
      <c r="CO41" s="1"/>
      <c r="CP41" s="19"/>
      <c r="CQ41" s="1"/>
      <c r="CR41" s="19"/>
      <c r="CS41" s="1"/>
      <c r="CT41" s="19"/>
      <c r="CU41" s="1"/>
      <c r="CV41" s="19"/>
      <c r="CW41" s="1"/>
      <c r="CX41" s="19"/>
      <c r="CY41" s="26"/>
      <c r="CZ41" s="19"/>
      <c r="DA41" s="71">
        <f>SUM(IF(CO41="a",Instructions!$H$41,0),IF(CO41="b",Instructions!$H$42,0),CP41,IF(CQ41="x",Instructions!$H$43,0),CR41,IF(CS41="x",Instructions!$H$44,0),CT41,IF(CU41="x",Instructions!$H$45,0),CV41,IF(CW41="x",Instructions!$H$46,0),CX41,IF(CY41="x",Instructions!$H$47,0),CZ41)</f>
        <v>0</v>
      </c>
      <c r="DB41" s="70" t="str">
        <f t="shared" si="56"/>
        <v/>
      </c>
      <c r="DC41" s="70" t="str">
        <f t="shared" si="57"/>
        <v/>
      </c>
      <c r="DD41" s="70" t="str">
        <f t="shared" si="58"/>
        <v/>
      </c>
      <c r="DE41" s="70" t="str">
        <f t="shared" si="59"/>
        <v/>
      </c>
      <c r="DF41" s="70" t="str">
        <f t="shared" si="60"/>
        <v/>
      </c>
      <c r="DL41" s="1"/>
      <c r="DM41" s="1"/>
      <c r="DN41" s="1"/>
      <c r="DO41" s="1"/>
      <c r="DP41" s="1"/>
      <c r="DQ41" s="1"/>
      <c r="DR41" s="1"/>
      <c r="DS41" s="68">
        <f>SUM(IF(DM41="x",Instructions!$H$50,0),IF(DN41="x",Instructions!$H$51,0),IF(DO41="x",Instructions!$H$52,0),IF(DP41="x",Instructions!$H$53,0),IF(DQ41="x",Instructions!$H$54,0),IF(DR41="x",Instructions!$H$55,0))</f>
        <v>0</v>
      </c>
      <c r="DT41" s="16"/>
      <c r="DU41" s="68">
        <f t="shared" si="61"/>
        <v>0</v>
      </c>
      <c r="DV41" s="69" t="str">
        <f t="shared" si="62"/>
        <v/>
      </c>
      <c r="DW41" s="70" t="str">
        <f t="shared" si="63"/>
        <v/>
      </c>
      <c r="DX41" s="70" t="str">
        <f t="shared" si="64"/>
        <v/>
      </c>
      <c r="DY41" s="70" t="str">
        <f t="shared" si="65"/>
        <v/>
      </c>
      <c r="DZ41" s="70" t="str">
        <f t="shared" si="66"/>
        <v/>
      </c>
      <c r="EF41" s="67" t="str">
        <f t="shared" si="33"/>
        <v/>
      </c>
      <c r="EG41" s="67" t="str">
        <f t="shared" si="34"/>
        <v/>
      </c>
      <c r="EH41" s="67" t="str">
        <f t="shared" si="67"/>
        <v/>
      </c>
      <c r="EI41" s="1"/>
      <c r="EJ41" s="1"/>
      <c r="EK41" s="1"/>
      <c r="EL41" s="1"/>
      <c r="EM41" s="1"/>
      <c r="EN41" s="1"/>
      <c r="EO41" s="1"/>
      <c r="EP41" s="67" t="str">
        <f t="shared" si="68"/>
        <v/>
      </c>
    </row>
    <row r="42" spans="1:146">
      <c r="A42" s="81"/>
      <c r="B42" s="79" t="s">
        <v>22</v>
      </c>
      <c r="C42" s="2">
        <f t="shared" si="37"/>
        <v>1</v>
      </c>
      <c r="D42" s="1"/>
      <c r="E42" s="1"/>
      <c r="F42" s="1"/>
      <c r="G42" s="16"/>
      <c r="H42" s="16"/>
      <c r="I42" s="16"/>
      <c r="J42" s="16"/>
      <c r="K42" s="16"/>
      <c r="L42" s="16"/>
      <c r="M42" s="16"/>
      <c r="N42" s="75" t="str">
        <f t="shared" si="38"/>
        <v/>
      </c>
      <c r="O42" s="77" t="str">
        <f t="shared" si="39"/>
        <v/>
      </c>
      <c r="P42" s="77" t="str">
        <f t="shared" si="40"/>
        <v/>
      </c>
      <c r="Q42" s="77" t="str">
        <f t="shared" si="41"/>
        <v/>
      </c>
      <c r="R42" s="77" t="str">
        <f t="shared" si="42"/>
        <v/>
      </c>
      <c r="W42" s="1"/>
      <c r="X42" s="1"/>
      <c r="Y42" s="1"/>
      <c r="Z42" s="1"/>
      <c r="AA42" s="1"/>
      <c r="AB42" s="1"/>
      <c r="AC42" s="1"/>
      <c r="AD42" s="1"/>
      <c r="AE42" s="1"/>
      <c r="AF42" s="1"/>
      <c r="AG42" s="1"/>
      <c r="AH42" s="1"/>
      <c r="AI42" s="1"/>
      <c r="AJ42" s="1"/>
      <c r="AK42" s="16"/>
      <c r="AL42" s="16"/>
      <c r="AM42" s="16"/>
      <c r="AN42" s="16"/>
      <c r="AO42" s="16"/>
      <c r="AP42" s="16"/>
      <c r="AQ42" s="16"/>
      <c r="AR42" s="16"/>
      <c r="AS42" s="16"/>
      <c r="AT42" s="16"/>
      <c r="AU42" s="74">
        <f>SUM(IF(X42="x",Instructions!$H$19,0),IF(W42="x",Instructions!$H$20,0),IF(Y42="x",Instructions!$H$21,0),IF(AD42="x",Instructions!$H$22,0),IF(AF42="x",Instructions!$H$23,0),IF(AH42="x",Instructions!$H$24,0),IF(AB42="x",Instructions!$H$25,0),IF(AC42="x",Instructions!$H$26,0),IF(AG42="x",Instructions!$H$27,0),IF(AE42="x",Instructions!$H$28,0),IF(Z42="x",Instructions!$H$29,0),IF(AA42="x",Instructions!$H$30,0),IF(AJ42="x",Instructions!$H$31,0),IF(AI42="x",Instructions!$H$32,0))</f>
        <v>0</v>
      </c>
      <c r="AV42" s="74">
        <f>SUM((IF(AI42="x",Instructions!$H$33,0)+(AK42*Instructions!$H$34)+(AL42/Instructions!$H$35)+(AM42/Instructions!$H$36)+(AN42/Instructions!$H$37))+((IF(AC42="x",SUM(Instructions!$H$44/Instructions!$H$38)+(AO42/Instructions!$H$38),0))+AP42+AQ42+AR42+AS42+AT42+AU42))</f>
        <v>0</v>
      </c>
      <c r="AW42" s="75" t="str">
        <f t="shared" si="6"/>
        <v/>
      </c>
      <c r="AX42" s="76" t="str">
        <f t="shared" si="43"/>
        <v/>
      </c>
      <c r="AY42" s="76" t="str">
        <f t="shared" si="44"/>
        <v/>
      </c>
      <c r="AZ42" s="76" t="str">
        <f t="shared" si="45"/>
        <v/>
      </c>
      <c r="BA42" s="76" t="str">
        <f t="shared" si="46"/>
        <v/>
      </c>
      <c r="BG42" s="1"/>
      <c r="BH42" s="1"/>
      <c r="BI42" s="1"/>
      <c r="BJ42" s="1"/>
      <c r="BK42" s="68"/>
      <c r="BL42" s="28"/>
      <c r="BM42" s="69" t="str">
        <f t="shared" si="11"/>
        <v/>
      </c>
      <c r="BN42" s="70" t="str">
        <f t="shared" si="47"/>
        <v/>
      </c>
      <c r="BO42" s="70" t="str">
        <f t="shared" si="48"/>
        <v/>
      </c>
      <c r="BP42" s="70" t="str">
        <f t="shared" si="49"/>
        <v/>
      </c>
      <c r="BQ42" s="70" t="str">
        <f t="shared" si="50"/>
        <v/>
      </c>
      <c r="BW42" s="1"/>
      <c r="BX42" s="1"/>
      <c r="BY42" s="1"/>
      <c r="BZ42" s="1"/>
      <c r="CA42" s="78"/>
      <c r="CB42" s="78"/>
      <c r="CC42" s="78"/>
      <c r="CD42" s="72">
        <f t="shared" si="16"/>
        <v>0</v>
      </c>
      <c r="CE42" s="72" t="str">
        <f t="shared" si="51"/>
        <v/>
      </c>
      <c r="CF42" s="73" t="str">
        <f t="shared" si="52"/>
        <v/>
      </c>
      <c r="CG42" s="73" t="str">
        <f t="shared" si="53"/>
        <v/>
      </c>
      <c r="CH42" s="73" t="str">
        <f t="shared" si="54"/>
        <v/>
      </c>
      <c r="CI42" s="73" t="str">
        <f t="shared" si="55"/>
        <v/>
      </c>
      <c r="CO42" s="1"/>
      <c r="CP42" s="19"/>
      <c r="CQ42" s="1"/>
      <c r="CR42" s="19"/>
      <c r="CS42" s="1"/>
      <c r="CT42" s="19"/>
      <c r="CU42" s="1"/>
      <c r="CV42" s="19"/>
      <c r="CW42" s="1"/>
      <c r="CX42" s="19"/>
      <c r="CY42" s="26"/>
      <c r="CZ42" s="19"/>
      <c r="DA42" s="71">
        <f>SUM(IF(CO42="a",Instructions!$H$41,0),IF(CO42="b",Instructions!$H$42,0),CP42,IF(CQ42="x",Instructions!$H$43,0),CR42,IF(CS42="x",Instructions!$H$44,0),CT42,IF(CU42="x",Instructions!$H$45,0),CV42,IF(CW42="x",Instructions!$H$46,0),CX42,IF(CY42="x",Instructions!$H$47,0),CZ42)</f>
        <v>0</v>
      </c>
      <c r="DB42" s="70" t="str">
        <f t="shared" si="56"/>
        <v/>
      </c>
      <c r="DC42" s="70" t="str">
        <f t="shared" si="57"/>
        <v/>
      </c>
      <c r="DD42" s="70" t="str">
        <f t="shared" si="58"/>
        <v/>
      </c>
      <c r="DE42" s="70" t="str">
        <f t="shared" si="59"/>
        <v/>
      </c>
      <c r="DF42" s="70" t="str">
        <f t="shared" si="60"/>
        <v/>
      </c>
      <c r="DL42" s="1"/>
      <c r="DM42" s="1"/>
      <c r="DN42" s="1"/>
      <c r="DO42" s="1"/>
      <c r="DP42" s="1"/>
      <c r="DQ42" s="1"/>
      <c r="DR42" s="1"/>
      <c r="DS42" s="68">
        <f>SUM(IF(DM42="x",Instructions!$H$50,0),IF(DN42="x",Instructions!$H$51,0),IF(DO42="x",Instructions!$H$52,0),IF(DP42="x",Instructions!$H$53,0),IF(DQ42="x",Instructions!$H$54,0),IF(DR42="x",Instructions!$H$55,0))</f>
        <v>0</v>
      </c>
      <c r="DT42" s="16"/>
      <c r="DU42" s="68">
        <f t="shared" si="61"/>
        <v>0</v>
      </c>
      <c r="DV42" s="69" t="str">
        <f t="shared" si="62"/>
        <v/>
      </c>
      <c r="DW42" s="70" t="str">
        <f t="shared" si="63"/>
        <v/>
      </c>
      <c r="DX42" s="70" t="str">
        <f t="shared" si="64"/>
        <v/>
      </c>
      <c r="DY42" s="70" t="str">
        <f t="shared" si="65"/>
        <v/>
      </c>
      <c r="DZ42" s="70" t="str">
        <f t="shared" si="66"/>
        <v/>
      </c>
      <c r="EF42" s="67" t="str">
        <f t="shared" si="33"/>
        <v/>
      </c>
      <c r="EG42" s="67" t="str">
        <f t="shared" si="34"/>
        <v/>
      </c>
      <c r="EH42" s="67" t="str">
        <f t="shared" si="67"/>
        <v/>
      </c>
      <c r="EI42" s="1"/>
      <c r="EJ42" s="1"/>
      <c r="EK42" s="1"/>
      <c r="EL42" s="1"/>
      <c r="EM42" s="1"/>
      <c r="EN42" s="1"/>
      <c r="EO42" s="1"/>
      <c r="EP42" s="67" t="str">
        <f t="shared" si="68"/>
        <v/>
      </c>
    </row>
    <row r="43" spans="1:146">
      <c r="A43" s="80"/>
      <c r="B43" s="79" t="s">
        <v>22</v>
      </c>
      <c r="C43" s="2">
        <f t="shared" si="37"/>
        <v>1</v>
      </c>
      <c r="D43" s="1"/>
      <c r="E43" s="1"/>
      <c r="F43" s="1"/>
      <c r="G43" s="16"/>
      <c r="H43" s="16"/>
      <c r="I43" s="16"/>
      <c r="J43" s="16"/>
      <c r="K43" s="16"/>
      <c r="L43" s="16"/>
      <c r="M43" s="16"/>
      <c r="N43" s="75" t="str">
        <f t="shared" si="38"/>
        <v/>
      </c>
      <c r="O43" s="77" t="str">
        <f t="shared" si="39"/>
        <v/>
      </c>
      <c r="P43" s="77" t="str">
        <f t="shared" si="40"/>
        <v/>
      </c>
      <c r="Q43" s="77" t="str">
        <f t="shared" si="41"/>
        <v/>
      </c>
      <c r="R43" s="77" t="str">
        <f t="shared" si="42"/>
        <v/>
      </c>
      <c r="W43" s="1"/>
      <c r="X43" s="1"/>
      <c r="Y43" s="1"/>
      <c r="Z43" s="1"/>
      <c r="AA43" s="1"/>
      <c r="AB43" s="1"/>
      <c r="AC43" s="1"/>
      <c r="AD43" s="1"/>
      <c r="AE43" s="1"/>
      <c r="AF43" s="1"/>
      <c r="AG43" s="1"/>
      <c r="AH43" s="1"/>
      <c r="AI43" s="1"/>
      <c r="AJ43" s="1"/>
      <c r="AK43" s="16"/>
      <c r="AL43" s="16"/>
      <c r="AM43" s="16"/>
      <c r="AN43" s="16"/>
      <c r="AO43" s="16"/>
      <c r="AP43" s="16"/>
      <c r="AQ43" s="16"/>
      <c r="AR43" s="16"/>
      <c r="AS43" s="16"/>
      <c r="AT43" s="16"/>
      <c r="AU43" s="74">
        <f>SUM(IF(X43="x",Instructions!$H$19,0),IF(W43="x",Instructions!$H$20,0),IF(Y43="x",Instructions!$H$21,0),IF(AD43="x",Instructions!$H$22,0),IF(AF43="x",Instructions!$H$23,0),IF(AH43="x",Instructions!$H$24,0),IF(AB43="x",Instructions!$H$25,0),IF(AC43="x",Instructions!$H$26,0),IF(AG43="x",Instructions!$H$27,0),IF(AE43="x",Instructions!$H$28,0),IF(Z43="x",Instructions!$H$29,0),IF(AA43="x",Instructions!$H$30,0),IF(AJ43="x",Instructions!$H$31,0),IF(AI43="x",Instructions!$H$32,0))</f>
        <v>0</v>
      </c>
      <c r="AV43" s="74">
        <f>SUM((IF(AI43="x",Instructions!$H$33,0)+(AK43*Instructions!$H$34)+(AL43/Instructions!$H$35)+(AM43/Instructions!$H$36)+(AN43/Instructions!$H$37))+((IF(AC43="x",SUM(Instructions!$H$44/Instructions!$H$38)+(AO43/Instructions!$H$38),0))+AP43+AQ43+AR43+AS43+AT43+AU43))</f>
        <v>0</v>
      </c>
      <c r="AW43" s="75" t="str">
        <f t="shared" si="6"/>
        <v/>
      </c>
      <c r="AX43" s="76" t="str">
        <f t="shared" si="43"/>
        <v/>
      </c>
      <c r="AY43" s="76" t="str">
        <f t="shared" si="44"/>
        <v/>
      </c>
      <c r="AZ43" s="76" t="str">
        <f t="shared" si="45"/>
        <v/>
      </c>
      <c r="BA43" s="76" t="str">
        <f t="shared" si="46"/>
        <v/>
      </c>
      <c r="BG43" s="1"/>
      <c r="BH43" s="1"/>
      <c r="BI43" s="1"/>
      <c r="BJ43" s="1"/>
      <c r="BK43" s="68"/>
      <c r="BL43" s="28"/>
      <c r="BM43" s="69" t="str">
        <f t="shared" si="11"/>
        <v/>
      </c>
      <c r="BN43" s="70" t="str">
        <f t="shared" si="47"/>
        <v/>
      </c>
      <c r="BO43" s="70" t="str">
        <f t="shared" si="48"/>
        <v/>
      </c>
      <c r="BP43" s="70" t="str">
        <f t="shared" si="49"/>
        <v/>
      </c>
      <c r="BQ43" s="70" t="str">
        <f t="shared" si="50"/>
        <v/>
      </c>
      <c r="BW43" s="1"/>
      <c r="BX43" s="1"/>
      <c r="BY43" s="1"/>
      <c r="BZ43" s="1"/>
      <c r="CA43" s="78"/>
      <c r="CB43" s="78"/>
      <c r="CC43" s="78"/>
      <c r="CD43" s="72">
        <f t="shared" si="16"/>
        <v>0</v>
      </c>
      <c r="CE43" s="72" t="str">
        <f t="shared" si="51"/>
        <v/>
      </c>
      <c r="CF43" s="73" t="str">
        <f t="shared" si="52"/>
        <v/>
      </c>
      <c r="CG43" s="73" t="str">
        <f t="shared" si="53"/>
        <v/>
      </c>
      <c r="CH43" s="73" t="str">
        <f t="shared" si="54"/>
        <v/>
      </c>
      <c r="CI43" s="73" t="str">
        <f t="shared" si="55"/>
        <v/>
      </c>
      <c r="CO43" s="1"/>
      <c r="CP43" s="19"/>
      <c r="CQ43" s="1"/>
      <c r="CR43" s="19"/>
      <c r="CS43" s="1"/>
      <c r="CT43" s="19"/>
      <c r="CU43" s="1"/>
      <c r="CV43" s="19"/>
      <c r="CW43" s="1"/>
      <c r="CX43" s="19"/>
      <c r="CY43" s="26"/>
      <c r="CZ43" s="19"/>
      <c r="DA43" s="71">
        <f>SUM(IF(CO43="a",Instructions!$H$41,0),IF(CO43="b",Instructions!$H$42,0),CP43,IF(CQ43="x",Instructions!$H$43,0),CR43,IF(CS43="x",Instructions!$H$44,0),CT43,IF(CU43="x",Instructions!$H$45,0),CV43,IF(CW43="x",Instructions!$H$46,0),CX43,IF(CY43="x",Instructions!$H$47,0),CZ43)</f>
        <v>0</v>
      </c>
      <c r="DB43" s="70" t="str">
        <f t="shared" si="56"/>
        <v/>
      </c>
      <c r="DC43" s="70" t="str">
        <f t="shared" si="57"/>
        <v/>
      </c>
      <c r="DD43" s="70" t="str">
        <f t="shared" si="58"/>
        <v/>
      </c>
      <c r="DE43" s="70" t="str">
        <f t="shared" si="59"/>
        <v/>
      </c>
      <c r="DF43" s="70" t="str">
        <f t="shared" si="60"/>
        <v/>
      </c>
      <c r="DL43" s="1"/>
      <c r="DM43" s="1"/>
      <c r="DN43" s="1"/>
      <c r="DO43" s="1"/>
      <c r="DP43" s="1"/>
      <c r="DQ43" s="1"/>
      <c r="DR43" s="1"/>
      <c r="DS43" s="68">
        <f>SUM(IF(DM43="x",Instructions!$H$50,0),IF(DN43="x",Instructions!$H$51,0),IF(DO43="x",Instructions!$H$52,0),IF(DP43="x",Instructions!$H$53,0),IF(DQ43="x",Instructions!$H$54,0),IF(DR43="x",Instructions!$H$55,0))</f>
        <v>0</v>
      </c>
      <c r="DT43" s="16"/>
      <c r="DU43" s="68">
        <f t="shared" si="61"/>
        <v>0</v>
      </c>
      <c r="DV43" s="69" t="str">
        <f t="shared" si="62"/>
        <v/>
      </c>
      <c r="DW43" s="70" t="str">
        <f t="shared" si="63"/>
        <v/>
      </c>
      <c r="DX43" s="70" t="str">
        <f t="shared" si="64"/>
        <v/>
      </c>
      <c r="DY43" s="70" t="str">
        <f t="shared" si="65"/>
        <v/>
      </c>
      <c r="DZ43" s="70" t="str">
        <f t="shared" si="66"/>
        <v/>
      </c>
      <c r="EF43" s="67" t="str">
        <f t="shared" si="33"/>
        <v/>
      </c>
      <c r="EG43" s="67" t="str">
        <f t="shared" si="34"/>
        <v/>
      </c>
      <c r="EH43" s="67" t="str">
        <f t="shared" si="67"/>
        <v/>
      </c>
      <c r="EI43" s="1"/>
      <c r="EJ43" s="1"/>
      <c r="EK43" s="1"/>
      <c r="EL43" s="1"/>
      <c r="EM43" s="1"/>
      <c r="EN43" s="1"/>
      <c r="EO43" s="1"/>
      <c r="EP43" s="67" t="str">
        <f t="shared" si="68"/>
        <v/>
      </c>
    </row>
    <row r="44" spans="1:146">
      <c r="A44" s="80"/>
      <c r="B44" s="79" t="s">
        <v>22</v>
      </c>
      <c r="C44" s="2">
        <f t="shared" si="37"/>
        <v>1</v>
      </c>
      <c r="D44" s="1"/>
      <c r="E44" s="1"/>
      <c r="F44" s="1"/>
      <c r="G44" s="16"/>
      <c r="H44" s="16"/>
      <c r="I44" s="16"/>
      <c r="J44" s="16"/>
      <c r="K44" s="16"/>
      <c r="L44" s="16"/>
      <c r="M44" s="16"/>
      <c r="N44" s="75" t="str">
        <f t="shared" si="38"/>
        <v/>
      </c>
      <c r="O44" s="77" t="str">
        <f t="shared" si="39"/>
        <v/>
      </c>
      <c r="P44" s="77" t="str">
        <f t="shared" si="40"/>
        <v/>
      </c>
      <c r="Q44" s="77" t="str">
        <f t="shared" si="41"/>
        <v/>
      </c>
      <c r="R44" s="77" t="str">
        <f t="shared" si="42"/>
        <v/>
      </c>
      <c r="W44" s="1"/>
      <c r="X44" s="1"/>
      <c r="Y44" s="1"/>
      <c r="Z44" s="1"/>
      <c r="AA44" s="1"/>
      <c r="AB44" s="1"/>
      <c r="AC44" s="1"/>
      <c r="AD44" s="1"/>
      <c r="AE44" s="1"/>
      <c r="AF44" s="1"/>
      <c r="AG44" s="1"/>
      <c r="AH44" s="1"/>
      <c r="AI44" s="1"/>
      <c r="AJ44" s="1"/>
      <c r="AK44" s="16"/>
      <c r="AL44" s="16"/>
      <c r="AM44" s="16"/>
      <c r="AN44" s="16"/>
      <c r="AO44" s="16"/>
      <c r="AP44" s="16"/>
      <c r="AQ44" s="16"/>
      <c r="AR44" s="16"/>
      <c r="AS44" s="16"/>
      <c r="AT44" s="16"/>
      <c r="AU44" s="74">
        <f>SUM(IF(X44="x",Instructions!$H$19,0),IF(W44="x",Instructions!$H$20,0),IF(Y44="x",Instructions!$H$21,0),IF(AD44="x",Instructions!$H$22,0),IF(AF44="x",Instructions!$H$23,0),IF(AH44="x",Instructions!$H$24,0),IF(AB44="x",Instructions!$H$25,0),IF(AC44="x",Instructions!$H$26,0),IF(AG44="x",Instructions!$H$27,0),IF(AE44="x",Instructions!$H$28,0),IF(Z44="x",Instructions!$H$29,0),IF(AA44="x",Instructions!$H$30,0),IF(AJ44="x",Instructions!$H$31,0),IF(AI44="x",Instructions!$H$32,0))</f>
        <v>0</v>
      </c>
      <c r="AV44" s="74">
        <f>SUM((IF(AI44="x",Instructions!$H$33,0)+(AK44*Instructions!$H$34)+(AL44/Instructions!$H$35)+(AM44/Instructions!$H$36)+(AN44/Instructions!$H$37))+((IF(AC44="x",SUM(Instructions!$H$44/Instructions!$H$38)+(AO44/Instructions!$H$38),0))+AP44+AQ44+AR44+AS44+AT44+AU44))</f>
        <v>0</v>
      </c>
      <c r="AW44" s="75" t="str">
        <f t="shared" si="6"/>
        <v/>
      </c>
      <c r="AX44" s="76" t="str">
        <f t="shared" si="43"/>
        <v/>
      </c>
      <c r="AY44" s="76" t="str">
        <f t="shared" si="44"/>
        <v/>
      </c>
      <c r="AZ44" s="76" t="str">
        <f t="shared" si="45"/>
        <v/>
      </c>
      <c r="BA44" s="76" t="str">
        <f t="shared" si="46"/>
        <v/>
      </c>
      <c r="BG44" s="1"/>
      <c r="BH44" s="1"/>
      <c r="BI44" s="1"/>
      <c r="BJ44" s="1"/>
      <c r="BK44" s="68"/>
      <c r="BL44" s="28"/>
      <c r="BM44" s="69" t="str">
        <f t="shared" si="11"/>
        <v/>
      </c>
      <c r="BN44" s="70" t="str">
        <f t="shared" si="47"/>
        <v/>
      </c>
      <c r="BO44" s="70" t="str">
        <f t="shared" si="48"/>
        <v/>
      </c>
      <c r="BP44" s="70" t="str">
        <f t="shared" si="49"/>
        <v/>
      </c>
      <c r="BQ44" s="70" t="str">
        <f t="shared" si="50"/>
        <v/>
      </c>
      <c r="BW44" s="1"/>
      <c r="BX44" s="1"/>
      <c r="BY44" s="1"/>
      <c r="BZ44" s="1"/>
      <c r="CA44" s="78"/>
      <c r="CB44" s="78"/>
      <c r="CC44" s="78"/>
      <c r="CD44" s="72">
        <f t="shared" si="16"/>
        <v>0</v>
      </c>
      <c r="CE44" s="72" t="str">
        <f t="shared" si="51"/>
        <v/>
      </c>
      <c r="CF44" s="73" t="str">
        <f t="shared" si="52"/>
        <v/>
      </c>
      <c r="CG44" s="73" t="str">
        <f t="shared" si="53"/>
        <v/>
      </c>
      <c r="CH44" s="73" t="str">
        <f t="shared" si="54"/>
        <v/>
      </c>
      <c r="CI44" s="73" t="str">
        <f t="shared" si="55"/>
        <v/>
      </c>
      <c r="CO44" s="1"/>
      <c r="CP44" s="19"/>
      <c r="CQ44" s="1"/>
      <c r="CR44" s="19"/>
      <c r="CS44" s="1"/>
      <c r="CT44" s="19"/>
      <c r="CU44" s="1"/>
      <c r="CV44" s="19"/>
      <c r="CW44" s="1"/>
      <c r="CX44" s="19"/>
      <c r="CY44" s="26"/>
      <c r="CZ44" s="19"/>
      <c r="DA44" s="71">
        <f>SUM(IF(CO44="a",Instructions!$H$41,0),IF(CO44="b",Instructions!$H$42,0),CP44,IF(CQ44="x",Instructions!$H$43,0),CR44,IF(CS44="x",Instructions!$H$44,0),CT44,IF(CU44="x",Instructions!$H$45,0),CV44,IF(CW44="x",Instructions!$H$46,0),CX44,IF(CY44="x",Instructions!$H$47,0),CZ44)</f>
        <v>0</v>
      </c>
      <c r="DB44" s="70" t="str">
        <f t="shared" si="56"/>
        <v/>
      </c>
      <c r="DC44" s="70" t="str">
        <f t="shared" si="57"/>
        <v/>
      </c>
      <c r="DD44" s="70" t="str">
        <f t="shared" si="58"/>
        <v/>
      </c>
      <c r="DE44" s="70" t="str">
        <f t="shared" si="59"/>
        <v/>
      </c>
      <c r="DF44" s="70" t="str">
        <f t="shared" si="60"/>
        <v/>
      </c>
      <c r="DL44" s="1"/>
      <c r="DM44" s="1"/>
      <c r="DN44" s="1"/>
      <c r="DO44" s="1"/>
      <c r="DP44" s="1"/>
      <c r="DQ44" s="1"/>
      <c r="DR44" s="1"/>
      <c r="DS44" s="68">
        <f>SUM(IF(DM44="x",Instructions!$H$50,0),IF(DN44="x",Instructions!$H$51,0),IF(DO44="x",Instructions!$H$52,0),IF(DP44="x",Instructions!$H$53,0),IF(DQ44="x",Instructions!$H$54,0),IF(DR44="x",Instructions!$H$55,0))</f>
        <v>0</v>
      </c>
      <c r="DT44" s="16"/>
      <c r="DU44" s="68">
        <f t="shared" si="61"/>
        <v>0</v>
      </c>
      <c r="DV44" s="69" t="str">
        <f t="shared" si="62"/>
        <v/>
      </c>
      <c r="DW44" s="70" t="str">
        <f t="shared" si="63"/>
        <v/>
      </c>
      <c r="DX44" s="70" t="str">
        <f t="shared" si="64"/>
        <v/>
      </c>
      <c r="DY44" s="70" t="str">
        <f t="shared" si="65"/>
        <v/>
      </c>
      <c r="DZ44" s="70" t="str">
        <f t="shared" si="66"/>
        <v/>
      </c>
      <c r="EF44" s="67" t="str">
        <f t="shared" si="33"/>
        <v/>
      </c>
      <c r="EG44" s="67" t="str">
        <f t="shared" si="34"/>
        <v/>
      </c>
      <c r="EH44" s="67" t="str">
        <f t="shared" si="67"/>
        <v/>
      </c>
      <c r="EI44" s="1"/>
      <c r="EJ44" s="1"/>
      <c r="EK44" s="1"/>
      <c r="EL44" s="1"/>
      <c r="EM44" s="1"/>
      <c r="EN44" s="1"/>
      <c r="EO44" s="1"/>
      <c r="EP44" s="67" t="str">
        <f t="shared" si="68"/>
        <v/>
      </c>
    </row>
    <row r="45" spans="1:146">
      <c r="A45" s="80"/>
      <c r="B45" s="79" t="s">
        <v>22</v>
      </c>
      <c r="C45" s="2">
        <f t="shared" si="37"/>
        <v>1</v>
      </c>
      <c r="D45" s="1"/>
      <c r="E45" s="1"/>
      <c r="F45" s="1"/>
      <c r="G45" s="16"/>
      <c r="H45" s="16"/>
      <c r="I45" s="16"/>
      <c r="J45" s="16"/>
      <c r="K45" s="16"/>
      <c r="L45" s="16"/>
      <c r="M45" s="16"/>
      <c r="N45" s="75" t="str">
        <f t="shared" si="38"/>
        <v/>
      </c>
      <c r="O45" s="77" t="str">
        <f t="shared" si="39"/>
        <v/>
      </c>
      <c r="P45" s="77" t="str">
        <f t="shared" si="40"/>
        <v/>
      </c>
      <c r="Q45" s="77" t="str">
        <f t="shared" si="41"/>
        <v/>
      </c>
      <c r="R45" s="77" t="str">
        <f t="shared" si="42"/>
        <v/>
      </c>
      <c r="W45" s="1"/>
      <c r="X45" s="1"/>
      <c r="Y45" s="1"/>
      <c r="Z45" s="1"/>
      <c r="AA45" s="1"/>
      <c r="AB45" s="1"/>
      <c r="AC45" s="1"/>
      <c r="AD45" s="1"/>
      <c r="AE45" s="1"/>
      <c r="AF45" s="1"/>
      <c r="AG45" s="1"/>
      <c r="AH45" s="1"/>
      <c r="AI45" s="1"/>
      <c r="AJ45" s="1"/>
      <c r="AK45" s="16"/>
      <c r="AL45" s="16"/>
      <c r="AM45" s="16"/>
      <c r="AN45" s="16"/>
      <c r="AO45" s="16"/>
      <c r="AP45" s="16"/>
      <c r="AQ45" s="16"/>
      <c r="AR45" s="16"/>
      <c r="AS45" s="16"/>
      <c r="AT45" s="16"/>
      <c r="AU45" s="74">
        <f>SUM(IF(X45="x",Instructions!$H$19,0),IF(W45="x",Instructions!$H$20,0),IF(Y45="x",Instructions!$H$21,0),IF(AD45="x",Instructions!$H$22,0),IF(AF45="x",Instructions!$H$23,0),IF(AH45="x",Instructions!$H$24,0),IF(AB45="x",Instructions!$H$25,0),IF(AC45="x",Instructions!$H$26,0),IF(AG45="x",Instructions!$H$27,0),IF(AE45="x",Instructions!$H$28,0),IF(Z45="x",Instructions!$H$29,0),IF(AA45="x",Instructions!$H$30,0),IF(AJ45="x",Instructions!$H$31,0),IF(AI45="x",Instructions!$H$32,0))</f>
        <v>0</v>
      </c>
      <c r="AV45" s="74">
        <f>SUM((IF(AI45="x",Instructions!$H$33,0)+(AK45*Instructions!$H$34)+(AL45/Instructions!$H$35)+(AM45/Instructions!$H$36)+(AN45/Instructions!$H$37))+((IF(AC45="x",SUM(Instructions!$H$44/Instructions!$H$38)+(AO45/Instructions!$H$38),0))+AP45+AQ45+AR45+AS45+AT45+AU45))</f>
        <v>0</v>
      </c>
      <c r="AW45" s="75" t="str">
        <f t="shared" si="6"/>
        <v/>
      </c>
      <c r="AX45" s="76" t="str">
        <f t="shared" si="43"/>
        <v/>
      </c>
      <c r="AY45" s="76" t="str">
        <f t="shared" si="44"/>
        <v/>
      </c>
      <c r="AZ45" s="76" t="str">
        <f t="shared" si="45"/>
        <v/>
      </c>
      <c r="BA45" s="76" t="str">
        <f t="shared" si="46"/>
        <v/>
      </c>
      <c r="BG45" s="1"/>
      <c r="BH45" s="1"/>
      <c r="BI45" s="1"/>
      <c r="BJ45" s="1"/>
      <c r="BK45" s="68"/>
      <c r="BL45" s="28"/>
      <c r="BM45" s="69" t="str">
        <f t="shared" si="11"/>
        <v/>
      </c>
      <c r="BN45" s="70" t="str">
        <f t="shared" si="47"/>
        <v/>
      </c>
      <c r="BO45" s="70" t="str">
        <f t="shared" si="48"/>
        <v/>
      </c>
      <c r="BP45" s="70" t="str">
        <f t="shared" si="49"/>
        <v/>
      </c>
      <c r="BQ45" s="70" t="str">
        <f t="shared" si="50"/>
        <v/>
      </c>
      <c r="BW45" s="1"/>
      <c r="BX45" s="1"/>
      <c r="BY45" s="1"/>
      <c r="BZ45" s="1"/>
      <c r="CA45" s="78"/>
      <c r="CB45" s="78"/>
      <c r="CC45" s="78"/>
      <c r="CD45" s="72">
        <f t="shared" si="16"/>
        <v>0</v>
      </c>
      <c r="CE45" s="72" t="str">
        <f t="shared" si="51"/>
        <v/>
      </c>
      <c r="CF45" s="73" t="str">
        <f t="shared" si="52"/>
        <v/>
      </c>
      <c r="CG45" s="73" t="str">
        <f t="shared" si="53"/>
        <v/>
      </c>
      <c r="CH45" s="73" t="str">
        <f t="shared" si="54"/>
        <v/>
      </c>
      <c r="CI45" s="73" t="str">
        <f t="shared" si="55"/>
        <v/>
      </c>
      <c r="CO45" s="1"/>
      <c r="CP45" s="19"/>
      <c r="CQ45" s="1"/>
      <c r="CR45" s="19"/>
      <c r="CS45" s="1"/>
      <c r="CT45" s="19"/>
      <c r="CU45" s="1"/>
      <c r="CV45" s="19"/>
      <c r="CW45" s="1"/>
      <c r="CX45" s="19"/>
      <c r="CY45" s="26"/>
      <c r="CZ45" s="19"/>
      <c r="DA45" s="71">
        <f>SUM(IF(CO45="a",Instructions!$H$41,0),IF(CO45="b",Instructions!$H$42,0),CP45,IF(CQ45="x",Instructions!$H$43,0),CR45,IF(CS45="x",Instructions!$H$44,0),CT45,IF(CU45="x",Instructions!$H$45,0),CV45,IF(CW45="x",Instructions!$H$46,0),CX45,IF(CY45="x",Instructions!$H$47,0),CZ45)</f>
        <v>0</v>
      </c>
      <c r="DB45" s="70" t="str">
        <f t="shared" si="56"/>
        <v/>
      </c>
      <c r="DC45" s="70" t="str">
        <f t="shared" si="57"/>
        <v/>
      </c>
      <c r="DD45" s="70" t="str">
        <f t="shared" si="58"/>
        <v/>
      </c>
      <c r="DE45" s="70" t="str">
        <f t="shared" si="59"/>
        <v/>
      </c>
      <c r="DF45" s="70" t="str">
        <f t="shared" si="60"/>
        <v/>
      </c>
      <c r="DL45" s="1"/>
      <c r="DM45" s="1"/>
      <c r="DN45" s="1"/>
      <c r="DO45" s="1"/>
      <c r="DP45" s="1"/>
      <c r="DQ45" s="1"/>
      <c r="DR45" s="1"/>
      <c r="DS45" s="68">
        <f>SUM(IF(DM45="x",Instructions!$H$50,0),IF(DN45="x",Instructions!$H$51,0),IF(DO45="x",Instructions!$H$52,0),IF(DP45="x",Instructions!$H$53,0),IF(DQ45="x",Instructions!$H$54,0),IF(DR45="x",Instructions!$H$55,0))</f>
        <v>0</v>
      </c>
      <c r="DT45" s="16"/>
      <c r="DU45" s="68">
        <f t="shared" si="61"/>
        <v>0</v>
      </c>
      <c r="DV45" s="69" t="str">
        <f t="shared" si="62"/>
        <v/>
      </c>
      <c r="DW45" s="70" t="str">
        <f t="shared" si="63"/>
        <v/>
      </c>
      <c r="DX45" s="70" t="str">
        <f t="shared" si="64"/>
        <v/>
      </c>
      <c r="DY45" s="70" t="str">
        <f t="shared" si="65"/>
        <v/>
      </c>
      <c r="DZ45" s="70" t="str">
        <f t="shared" si="66"/>
        <v/>
      </c>
      <c r="EF45" s="67" t="str">
        <f t="shared" si="33"/>
        <v/>
      </c>
      <c r="EG45" s="67" t="str">
        <f t="shared" si="34"/>
        <v/>
      </c>
      <c r="EH45" s="67" t="str">
        <f t="shared" si="67"/>
        <v/>
      </c>
      <c r="EI45" s="1"/>
      <c r="EJ45" s="1"/>
      <c r="EK45" s="1"/>
      <c r="EL45" s="1"/>
      <c r="EM45" s="1"/>
      <c r="EN45" s="1"/>
      <c r="EO45" s="1"/>
      <c r="EP45" s="67" t="str">
        <f t="shared" si="68"/>
        <v/>
      </c>
    </row>
    <row r="46" spans="1:146">
      <c r="A46" s="80"/>
      <c r="B46" s="79" t="s">
        <v>22</v>
      </c>
      <c r="C46" s="2">
        <f t="shared" si="37"/>
        <v>1</v>
      </c>
      <c r="D46" s="1"/>
      <c r="E46" s="1"/>
      <c r="F46" s="1"/>
      <c r="G46" s="16"/>
      <c r="H46" s="16"/>
      <c r="I46" s="16"/>
      <c r="J46" s="16"/>
      <c r="K46" s="16"/>
      <c r="L46" s="16"/>
      <c r="M46" s="16"/>
      <c r="N46" s="75" t="str">
        <f t="shared" si="38"/>
        <v/>
      </c>
      <c r="O46" s="77" t="str">
        <f t="shared" si="39"/>
        <v/>
      </c>
      <c r="P46" s="77" t="str">
        <f t="shared" si="40"/>
        <v/>
      </c>
      <c r="Q46" s="77" t="str">
        <f t="shared" si="41"/>
        <v/>
      </c>
      <c r="R46" s="77" t="str">
        <f t="shared" si="42"/>
        <v/>
      </c>
      <c r="W46" s="1"/>
      <c r="X46" s="1"/>
      <c r="Y46" s="1"/>
      <c r="Z46" s="1"/>
      <c r="AA46" s="1"/>
      <c r="AB46" s="1"/>
      <c r="AC46" s="1"/>
      <c r="AD46" s="1"/>
      <c r="AE46" s="1"/>
      <c r="AF46" s="1"/>
      <c r="AG46" s="1"/>
      <c r="AH46" s="1"/>
      <c r="AI46" s="1"/>
      <c r="AJ46" s="1"/>
      <c r="AK46" s="16"/>
      <c r="AL46" s="16"/>
      <c r="AM46" s="16"/>
      <c r="AN46" s="16"/>
      <c r="AO46" s="16"/>
      <c r="AP46" s="16"/>
      <c r="AQ46" s="16"/>
      <c r="AR46" s="16"/>
      <c r="AS46" s="16"/>
      <c r="AT46" s="16"/>
      <c r="AU46" s="74">
        <f>SUM(IF(X46="x",Instructions!$H$19,0),IF(W46="x",Instructions!$H$20,0),IF(Y46="x",Instructions!$H$21,0),IF(AD46="x",Instructions!$H$22,0),IF(AF46="x",Instructions!$H$23,0),IF(AH46="x",Instructions!$H$24,0),IF(AB46="x",Instructions!$H$25,0),IF(AC46="x",Instructions!$H$26,0),IF(AG46="x",Instructions!$H$27,0),IF(AE46="x",Instructions!$H$28,0),IF(Z46="x",Instructions!$H$29,0),IF(AA46="x",Instructions!$H$30,0),IF(AJ46="x",Instructions!$H$31,0),IF(AI46="x",Instructions!$H$32,0))</f>
        <v>0</v>
      </c>
      <c r="AV46" s="74">
        <f>SUM((IF(AI46="x",Instructions!$H$33,0)+(AK46*Instructions!$H$34)+(AL46/Instructions!$H$35)+(AM46/Instructions!$H$36)+(AN46/Instructions!$H$37))+((IF(AC46="x",SUM(Instructions!$H$44/Instructions!$H$38)+(AO46/Instructions!$H$38),0))+AP46+AQ46+AR46+AS46+AT46+AU46))</f>
        <v>0</v>
      </c>
      <c r="AW46" s="75" t="str">
        <f t="shared" si="6"/>
        <v/>
      </c>
      <c r="AX46" s="76" t="str">
        <f t="shared" si="43"/>
        <v/>
      </c>
      <c r="AY46" s="76" t="str">
        <f t="shared" si="44"/>
        <v/>
      </c>
      <c r="AZ46" s="76" t="str">
        <f t="shared" si="45"/>
        <v/>
      </c>
      <c r="BA46" s="76" t="str">
        <f t="shared" si="46"/>
        <v/>
      </c>
      <c r="BG46" s="1"/>
      <c r="BH46" s="1"/>
      <c r="BI46" s="1"/>
      <c r="BJ46" s="1"/>
      <c r="BK46" s="68"/>
      <c r="BL46" s="28"/>
      <c r="BM46" s="69" t="str">
        <f t="shared" si="11"/>
        <v/>
      </c>
      <c r="BN46" s="70" t="str">
        <f t="shared" si="47"/>
        <v/>
      </c>
      <c r="BO46" s="70" t="str">
        <f t="shared" si="48"/>
        <v/>
      </c>
      <c r="BP46" s="70" t="str">
        <f t="shared" si="49"/>
        <v/>
      </c>
      <c r="BQ46" s="70" t="str">
        <f t="shared" si="50"/>
        <v/>
      </c>
      <c r="BW46" s="1"/>
      <c r="BX46" s="1"/>
      <c r="BY46" s="1"/>
      <c r="BZ46" s="1"/>
      <c r="CA46" s="78"/>
      <c r="CB46" s="78"/>
      <c r="CC46" s="78"/>
      <c r="CD46" s="72">
        <f t="shared" si="16"/>
        <v>0</v>
      </c>
      <c r="CE46" s="72" t="str">
        <f t="shared" si="51"/>
        <v/>
      </c>
      <c r="CF46" s="73" t="str">
        <f t="shared" si="52"/>
        <v/>
      </c>
      <c r="CG46" s="73" t="str">
        <f t="shared" si="53"/>
        <v/>
      </c>
      <c r="CH46" s="73" t="str">
        <f t="shared" si="54"/>
        <v/>
      </c>
      <c r="CI46" s="73" t="str">
        <f t="shared" si="55"/>
        <v/>
      </c>
      <c r="CO46" s="1"/>
      <c r="CP46" s="19"/>
      <c r="CQ46" s="1"/>
      <c r="CR46" s="19"/>
      <c r="CS46" s="1"/>
      <c r="CT46" s="19"/>
      <c r="CU46" s="1"/>
      <c r="CV46" s="19"/>
      <c r="CW46" s="1"/>
      <c r="CX46" s="19"/>
      <c r="CY46" s="26"/>
      <c r="CZ46" s="19"/>
      <c r="DA46" s="71">
        <f>SUM(IF(CO46="a",Instructions!$H$41,0),IF(CO46="b",Instructions!$H$42,0),CP46,IF(CQ46="x",Instructions!$H$43,0),CR46,IF(CS46="x",Instructions!$H$44,0),CT46,IF(CU46="x",Instructions!$H$45,0),CV46,IF(CW46="x",Instructions!$H$46,0),CX46,IF(CY46="x",Instructions!$H$47,0),CZ46)</f>
        <v>0</v>
      </c>
      <c r="DB46" s="70" t="str">
        <f t="shared" si="56"/>
        <v/>
      </c>
      <c r="DC46" s="70" t="str">
        <f t="shared" si="57"/>
        <v/>
      </c>
      <c r="DD46" s="70" t="str">
        <f t="shared" si="58"/>
        <v/>
      </c>
      <c r="DE46" s="70" t="str">
        <f t="shared" si="59"/>
        <v/>
      </c>
      <c r="DF46" s="70" t="str">
        <f t="shared" si="60"/>
        <v/>
      </c>
      <c r="DL46" s="1"/>
      <c r="DM46" s="1"/>
      <c r="DN46" s="1"/>
      <c r="DO46" s="1"/>
      <c r="DP46" s="1"/>
      <c r="DQ46" s="1"/>
      <c r="DR46" s="1"/>
      <c r="DS46" s="68">
        <f>SUM(IF(DM46="x",Instructions!$H$50,0),IF(DN46="x",Instructions!$H$51,0),IF(DO46="x",Instructions!$H$52,0),IF(DP46="x",Instructions!$H$53,0),IF(DQ46="x",Instructions!$H$54,0),IF(DR46="x",Instructions!$H$55,0))</f>
        <v>0</v>
      </c>
      <c r="DT46" s="16"/>
      <c r="DU46" s="68">
        <f t="shared" si="61"/>
        <v>0</v>
      </c>
      <c r="DV46" s="69" t="str">
        <f t="shared" si="62"/>
        <v/>
      </c>
      <c r="DW46" s="70" t="str">
        <f t="shared" si="63"/>
        <v/>
      </c>
      <c r="DX46" s="70" t="str">
        <f t="shared" si="64"/>
        <v/>
      </c>
      <c r="DY46" s="70" t="str">
        <f t="shared" si="65"/>
        <v/>
      </c>
      <c r="DZ46" s="70" t="str">
        <f t="shared" si="66"/>
        <v/>
      </c>
      <c r="EF46" s="67" t="str">
        <f t="shared" si="33"/>
        <v/>
      </c>
      <c r="EG46" s="67" t="str">
        <f t="shared" si="34"/>
        <v/>
      </c>
      <c r="EH46" s="67" t="str">
        <f t="shared" si="67"/>
        <v/>
      </c>
      <c r="EI46" s="1"/>
      <c r="EJ46" s="1"/>
      <c r="EK46" s="1"/>
      <c r="EL46" s="1"/>
      <c r="EM46" s="1"/>
      <c r="EN46" s="1"/>
      <c r="EO46" s="1"/>
      <c r="EP46" s="67" t="str">
        <f t="shared" si="68"/>
        <v/>
      </c>
    </row>
    <row r="47" spans="1:146">
      <c r="A47" s="80"/>
      <c r="B47" s="79" t="s">
        <v>22</v>
      </c>
      <c r="C47" s="2">
        <f t="shared" si="37"/>
        <v>1</v>
      </c>
      <c r="D47" s="1"/>
      <c r="E47" s="1"/>
      <c r="F47" s="1"/>
      <c r="G47" s="16"/>
      <c r="H47" s="16"/>
      <c r="I47" s="16"/>
      <c r="J47" s="16"/>
      <c r="K47" s="16"/>
      <c r="L47" s="16"/>
      <c r="M47" s="16"/>
      <c r="N47" s="75" t="str">
        <f t="shared" si="38"/>
        <v/>
      </c>
      <c r="O47" s="77" t="str">
        <f t="shared" si="39"/>
        <v/>
      </c>
      <c r="P47" s="77" t="str">
        <f t="shared" si="40"/>
        <v/>
      </c>
      <c r="Q47" s="77" t="str">
        <f t="shared" si="41"/>
        <v/>
      </c>
      <c r="R47" s="77" t="str">
        <f t="shared" si="42"/>
        <v/>
      </c>
      <c r="W47" s="1"/>
      <c r="X47" s="1"/>
      <c r="Y47" s="1"/>
      <c r="Z47" s="1"/>
      <c r="AA47" s="1"/>
      <c r="AB47" s="1"/>
      <c r="AC47" s="1"/>
      <c r="AD47" s="1"/>
      <c r="AE47" s="1"/>
      <c r="AF47" s="1"/>
      <c r="AG47" s="1"/>
      <c r="AH47" s="1"/>
      <c r="AI47" s="1"/>
      <c r="AJ47" s="1"/>
      <c r="AK47" s="16"/>
      <c r="AL47" s="16"/>
      <c r="AM47" s="16"/>
      <c r="AN47" s="16"/>
      <c r="AO47" s="16"/>
      <c r="AP47" s="16"/>
      <c r="AQ47" s="16"/>
      <c r="AR47" s="16"/>
      <c r="AS47" s="16"/>
      <c r="AT47" s="16"/>
      <c r="AU47" s="74">
        <f>SUM(IF(X47="x",Instructions!$H$19,0),IF(W47="x",Instructions!$H$20,0),IF(Y47="x",Instructions!$H$21,0),IF(AD47="x",Instructions!$H$22,0),IF(AF47="x",Instructions!$H$23,0),IF(AH47="x",Instructions!$H$24,0),IF(AB47="x",Instructions!$H$25,0),IF(AC47="x",Instructions!$H$26,0),IF(AG47="x",Instructions!$H$27,0),IF(AE47="x",Instructions!$H$28,0),IF(Z47="x",Instructions!$H$29,0),IF(AA47="x",Instructions!$H$30,0),IF(AJ47="x",Instructions!$H$31,0),IF(AI47="x",Instructions!$H$32,0))</f>
        <v>0</v>
      </c>
      <c r="AV47" s="74">
        <f>SUM((IF(AI47="x",Instructions!$H$33,0)+(AK47*Instructions!$H$34)+(AL47/Instructions!$H$35)+(AM47/Instructions!$H$36)+(AN47/Instructions!$H$37))+((IF(AC47="x",SUM(Instructions!$H$44/Instructions!$H$38)+(AO47/Instructions!$H$38),0))+AP47+AQ47+AR47+AS47+AT47+AU47))</f>
        <v>0</v>
      </c>
      <c r="AW47" s="75" t="str">
        <f t="shared" si="6"/>
        <v/>
      </c>
      <c r="AX47" s="76" t="str">
        <f t="shared" si="43"/>
        <v/>
      </c>
      <c r="AY47" s="76" t="str">
        <f t="shared" si="44"/>
        <v/>
      </c>
      <c r="AZ47" s="76" t="str">
        <f t="shared" si="45"/>
        <v/>
      </c>
      <c r="BA47" s="76" t="str">
        <f t="shared" si="46"/>
        <v/>
      </c>
      <c r="BG47" s="1"/>
      <c r="BH47" s="1"/>
      <c r="BI47" s="1"/>
      <c r="BJ47" s="1"/>
      <c r="BK47" s="68"/>
      <c r="BL47" s="28"/>
      <c r="BM47" s="69" t="str">
        <f t="shared" si="11"/>
        <v/>
      </c>
      <c r="BN47" s="70" t="str">
        <f t="shared" si="47"/>
        <v/>
      </c>
      <c r="BO47" s="70" t="str">
        <f t="shared" si="48"/>
        <v/>
      </c>
      <c r="BP47" s="70" t="str">
        <f t="shared" si="49"/>
        <v/>
      </c>
      <c r="BQ47" s="70" t="str">
        <f t="shared" si="50"/>
        <v/>
      </c>
      <c r="BW47" s="1"/>
      <c r="BX47" s="1"/>
      <c r="BY47" s="1"/>
      <c r="BZ47" s="1"/>
      <c r="CA47" s="78"/>
      <c r="CB47" s="78"/>
      <c r="CC47" s="78"/>
      <c r="CD47" s="72">
        <f t="shared" si="16"/>
        <v>0</v>
      </c>
      <c r="CE47" s="72" t="str">
        <f t="shared" si="51"/>
        <v/>
      </c>
      <c r="CF47" s="73" t="str">
        <f t="shared" si="52"/>
        <v/>
      </c>
      <c r="CG47" s="73" t="str">
        <f t="shared" si="53"/>
        <v/>
      </c>
      <c r="CH47" s="73" t="str">
        <f t="shared" si="54"/>
        <v/>
      </c>
      <c r="CI47" s="73" t="str">
        <f t="shared" si="55"/>
        <v/>
      </c>
      <c r="CO47" s="1"/>
      <c r="CP47" s="19"/>
      <c r="CQ47" s="1"/>
      <c r="CR47" s="19"/>
      <c r="CS47" s="1"/>
      <c r="CT47" s="19"/>
      <c r="CU47" s="1"/>
      <c r="CV47" s="19"/>
      <c r="CW47" s="1"/>
      <c r="CX47" s="19"/>
      <c r="CY47" s="26"/>
      <c r="CZ47" s="19"/>
      <c r="DA47" s="71">
        <f>SUM(IF(CO47="a",Instructions!$H$41,0),IF(CO47="b",Instructions!$H$42,0),CP47,IF(CQ47="x",Instructions!$H$43,0),CR47,IF(CS47="x",Instructions!$H$44,0),CT47,IF(CU47="x",Instructions!$H$45,0),CV47,IF(CW47="x",Instructions!$H$46,0),CX47,IF(CY47="x",Instructions!$H$47,0),CZ47)</f>
        <v>0</v>
      </c>
      <c r="DB47" s="70" t="str">
        <f t="shared" si="56"/>
        <v/>
      </c>
      <c r="DC47" s="70" t="str">
        <f t="shared" si="57"/>
        <v/>
      </c>
      <c r="DD47" s="70" t="str">
        <f t="shared" si="58"/>
        <v/>
      </c>
      <c r="DE47" s="70" t="str">
        <f t="shared" si="59"/>
        <v/>
      </c>
      <c r="DF47" s="70" t="str">
        <f t="shared" si="60"/>
        <v/>
      </c>
      <c r="DL47" s="1"/>
      <c r="DM47" s="1"/>
      <c r="DN47" s="1"/>
      <c r="DO47" s="1"/>
      <c r="DP47" s="1"/>
      <c r="DQ47" s="1"/>
      <c r="DR47" s="1"/>
      <c r="DS47" s="68">
        <f>SUM(IF(DM47="x",Instructions!$H$50,0),IF(DN47="x",Instructions!$H$51,0),IF(DO47="x",Instructions!$H$52,0),IF(DP47="x",Instructions!$H$53,0),IF(DQ47="x",Instructions!$H$54,0),IF(DR47="x",Instructions!$H$55,0))</f>
        <v>0</v>
      </c>
      <c r="DT47" s="16"/>
      <c r="DU47" s="68">
        <f t="shared" si="61"/>
        <v>0</v>
      </c>
      <c r="DV47" s="69" t="str">
        <f t="shared" si="62"/>
        <v/>
      </c>
      <c r="DW47" s="70" t="str">
        <f t="shared" si="63"/>
        <v/>
      </c>
      <c r="DX47" s="70" t="str">
        <f t="shared" si="64"/>
        <v/>
      </c>
      <c r="DY47" s="70" t="str">
        <f t="shared" si="65"/>
        <v/>
      </c>
      <c r="DZ47" s="70" t="str">
        <f t="shared" si="66"/>
        <v/>
      </c>
      <c r="EF47" s="67" t="str">
        <f t="shared" si="33"/>
        <v/>
      </c>
      <c r="EG47" s="67" t="str">
        <f t="shared" si="34"/>
        <v/>
      </c>
      <c r="EH47" s="67" t="str">
        <f t="shared" si="67"/>
        <v/>
      </c>
      <c r="EI47" s="1"/>
      <c r="EJ47" s="1"/>
      <c r="EK47" s="1"/>
      <c r="EL47" s="1"/>
      <c r="EM47" s="1"/>
      <c r="EN47" s="1"/>
      <c r="EO47" s="1"/>
      <c r="EP47" s="67" t="str">
        <f t="shared" si="68"/>
        <v/>
      </c>
    </row>
    <row r="48" spans="1:146">
      <c r="A48" s="80"/>
      <c r="B48" s="79" t="s">
        <v>22</v>
      </c>
      <c r="C48" s="2">
        <f t="shared" si="37"/>
        <v>1</v>
      </c>
      <c r="D48" s="1"/>
      <c r="E48" s="1"/>
      <c r="F48" s="1"/>
      <c r="G48" s="16"/>
      <c r="H48" s="16"/>
      <c r="I48" s="16"/>
      <c r="J48" s="16"/>
      <c r="K48" s="16"/>
      <c r="L48" s="16"/>
      <c r="M48" s="16"/>
      <c r="N48" s="75" t="str">
        <f t="shared" si="38"/>
        <v/>
      </c>
      <c r="O48" s="77" t="str">
        <f t="shared" si="39"/>
        <v/>
      </c>
      <c r="P48" s="77" t="str">
        <f t="shared" si="40"/>
        <v/>
      </c>
      <c r="Q48" s="77" t="str">
        <f t="shared" si="41"/>
        <v/>
      </c>
      <c r="R48" s="77" t="str">
        <f t="shared" si="42"/>
        <v/>
      </c>
      <c r="W48" s="1"/>
      <c r="X48" s="1"/>
      <c r="Y48" s="1"/>
      <c r="Z48" s="1"/>
      <c r="AA48" s="1"/>
      <c r="AB48" s="1"/>
      <c r="AC48" s="1"/>
      <c r="AD48" s="1"/>
      <c r="AE48" s="1"/>
      <c r="AF48" s="1"/>
      <c r="AG48" s="1"/>
      <c r="AH48" s="1"/>
      <c r="AI48" s="1"/>
      <c r="AJ48" s="1"/>
      <c r="AK48" s="16"/>
      <c r="AL48" s="16"/>
      <c r="AM48" s="16"/>
      <c r="AN48" s="16"/>
      <c r="AO48" s="16"/>
      <c r="AP48" s="16"/>
      <c r="AQ48" s="16"/>
      <c r="AR48" s="16"/>
      <c r="AS48" s="16"/>
      <c r="AT48" s="16"/>
      <c r="AU48" s="74">
        <f>SUM(IF(X48="x",Instructions!$H$19,0),IF(W48="x",Instructions!$H$20,0),IF(Y48="x",Instructions!$H$21,0),IF(AD48="x",Instructions!$H$22,0),IF(AF48="x",Instructions!$H$23,0),IF(AH48="x",Instructions!$H$24,0),IF(AB48="x",Instructions!$H$25,0),IF(AC48="x",Instructions!$H$26,0),IF(AG48="x",Instructions!$H$27,0),IF(AE48="x",Instructions!$H$28,0),IF(Z48="x",Instructions!$H$29,0),IF(AA48="x",Instructions!$H$30,0),IF(AJ48="x",Instructions!$H$31,0),IF(AI48="x",Instructions!$H$32,0))</f>
        <v>0</v>
      </c>
      <c r="AV48" s="74">
        <f>SUM((IF(AI48="x",Instructions!$H$33,0)+(AK48*Instructions!$H$34)+(AL48/Instructions!$H$35)+(AM48/Instructions!$H$36)+(AN48/Instructions!$H$37))+((IF(AC48="x",SUM(Instructions!$H$44/Instructions!$H$38)+(AO48/Instructions!$H$38),0))+AP48+AQ48+AR48+AS48+AT48+AU48))</f>
        <v>0</v>
      </c>
      <c r="AW48" s="75" t="str">
        <f t="shared" si="6"/>
        <v/>
      </c>
      <c r="AX48" s="76" t="str">
        <f t="shared" si="43"/>
        <v/>
      </c>
      <c r="AY48" s="76" t="str">
        <f t="shared" si="44"/>
        <v/>
      </c>
      <c r="AZ48" s="76" t="str">
        <f t="shared" si="45"/>
        <v/>
      </c>
      <c r="BA48" s="76" t="str">
        <f t="shared" si="46"/>
        <v/>
      </c>
      <c r="BG48" s="1"/>
      <c r="BH48" s="1"/>
      <c r="BI48" s="1"/>
      <c r="BJ48" s="1"/>
      <c r="BK48" s="68"/>
      <c r="BL48" s="28"/>
      <c r="BM48" s="69" t="str">
        <f t="shared" si="11"/>
        <v/>
      </c>
      <c r="BN48" s="70" t="str">
        <f t="shared" si="47"/>
        <v/>
      </c>
      <c r="BO48" s="70" t="str">
        <f t="shared" si="48"/>
        <v/>
      </c>
      <c r="BP48" s="70" t="str">
        <f t="shared" si="49"/>
        <v/>
      </c>
      <c r="BQ48" s="70" t="str">
        <f t="shared" si="50"/>
        <v/>
      </c>
      <c r="BW48" s="1"/>
      <c r="BX48" s="1"/>
      <c r="BY48" s="1"/>
      <c r="BZ48" s="1"/>
      <c r="CA48" s="78"/>
      <c r="CB48" s="78"/>
      <c r="CC48" s="78"/>
      <c r="CD48" s="72">
        <f t="shared" si="16"/>
        <v>0</v>
      </c>
      <c r="CE48" s="72" t="str">
        <f t="shared" si="51"/>
        <v/>
      </c>
      <c r="CF48" s="73" t="str">
        <f t="shared" si="52"/>
        <v/>
      </c>
      <c r="CG48" s="73" t="str">
        <f t="shared" si="53"/>
        <v/>
      </c>
      <c r="CH48" s="73" t="str">
        <f t="shared" si="54"/>
        <v/>
      </c>
      <c r="CI48" s="73" t="str">
        <f t="shared" si="55"/>
        <v/>
      </c>
      <c r="CO48" s="1"/>
      <c r="CP48" s="19"/>
      <c r="CQ48" s="1"/>
      <c r="CR48" s="19"/>
      <c r="CS48" s="1"/>
      <c r="CT48" s="19"/>
      <c r="CU48" s="1"/>
      <c r="CV48" s="19"/>
      <c r="CW48" s="1"/>
      <c r="CX48" s="19"/>
      <c r="CY48" s="26"/>
      <c r="CZ48" s="19"/>
      <c r="DA48" s="71">
        <f>SUM(IF(CO48="a",Instructions!$H$41,0),IF(CO48="b",Instructions!$H$42,0),CP48,IF(CQ48="x",Instructions!$H$43,0),CR48,IF(CS48="x",Instructions!$H$44,0),CT48,IF(CU48="x",Instructions!$H$45,0),CV48,IF(CW48="x",Instructions!$H$46,0),CX48,IF(CY48="x",Instructions!$H$47,0),CZ48)</f>
        <v>0</v>
      </c>
      <c r="DB48" s="70" t="str">
        <f t="shared" si="56"/>
        <v/>
      </c>
      <c r="DC48" s="70" t="str">
        <f t="shared" si="57"/>
        <v/>
      </c>
      <c r="DD48" s="70" t="str">
        <f t="shared" si="58"/>
        <v/>
      </c>
      <c r="DE48" s="70" t="str">
        <f t="shared" si="59"/>
        <v/>
      </c>
      <c r="DF48" s="70" t="str">
        <f t="shared" si="60"/>
        <v/>
      </c>
      <c r="DL48" s="1"/>
      <c r="DM48" s="1"/>
      <c r="DN48" s="1"/>
      <c r="DO48" s="1"/>
      <c r="DP48" s="1"/>
      <c r="DQ48" s="1"/>
      <c r="DR48" s="1"/>
      <c r="DS48" s="68">
        <f>SUM(IF(DM48="x",Instructions!$H$50,0),IF(DN48="x",Instructions!$H$51,0),IF(DO48="x",Instructions!$H$52,0),IF(DP48="x",Instructions!$H$53,0),IF(DQ48="x",Instructions!$H$54,0),IF(DR48="x",Instructions!$H$55,0))</f>
        <v>0</v>
      </c>
      <c r="DT48" s="16"/>
      <c r="DU48" s="68">
        <f t="shared" si="61"/>
        <v>0</v>
      </c>
      <c r="DV48" s="69" t="str">
        <f t="shared" si="62"/>
        <v/>
      </c>
      <c r="DW48" s="70" t="str">
        <f t="shared" si="63"/>
        <v/>
      </c>
      <c r="DX48" s="70" t="str">
        <f t="shared" si="64"/>
        <v/>
      </c>
      <c r="DY48" s="70" t="str">
        <f t="shared" si="65"/>
        <v/>
      </c>
      <c r="DZ48" s="70" t="str">
        <f t="shared" si="66"/>
        <v/>
      </c>
      <c r="EF48" s="67" t="str">
        <f t="shared" si="33"/>
        <v/>
      </c>
      <c r="EG48" s="67" t="str">
        <f t="shared" si="34"/>
        <v/>
      </c>
      <c r="EH48" s="67" t="str">
        <f t="shared" si="67"/>
        <v/>
      </c>
      <c r="EI48" s="1"/>
      <c r="EJ48" s="1"/>
      <c r="EK48" s="1"/>
      <c r="EL48" s="1"/>
      <c r="EM48" s="1"/>
      <c r="EN48" s="1"/>
      <c r="EO48" s="1"/>
      <c r="EP48" s="67" t="str">
        <f t="shared" si="68"/>
        <v/>
      </c>
    </row>
    <row r="49" spans="1:146">
      <c r="A49" s="80"/>
      <c r="B49" s="79" t="s">
        <v>22</v>
      </c>
      <c r="C49" s="2">
        <f t="shared" si="37"/>
        <v>1</v>
      </c>
      <c r="D49" s="1"/>
      <c r="E49" s="1"/>
      <c r="F49" s="1"/>
      <c r="G49" s="16"/>
      <c r="H49" s="16"/>
      <c r="I49" s="16"/>
      <c r="J49" s="16"/>
      <c r="K49" s="16"/>
      <c r="L49" s="16"/>
      <c r="M49" s="16"/>
      <c r="N49" s="75" t="str">
        <f t="shared" si="38"/>
        <v/>
      </c>
      <c r="O49" s="77" t="str">
        <f t="shared" si="39"/>
        <v/>
      </c>
      <c r="P49" s="77" t="str">
        <f t="shared" si="40"/>
        <v/>
      </c>
      <c r="Q49" s="77" t="str">
        <f t="shared" si="41"/>
        <v/>
      </c>
      <c r="R49" s="77" t="str">
        <f t="shared" si="42"/>
        <v/>
      </c>
      <c r="W49" s="1"/>
      <c r="X49" s="1"/>
      <c r="Y49" s="1"/>
      <c r="Z49" s="1"/>
      <c r="AA49" s="1"/>
      <c r="AB49" s="1"/>
      <c r="AC49" s="1"/>
      <c r="AD49" s="1"/>
      <c r="AE49" s="1"/>
      <c r="AF49" s="1"/>
      <c r="AG49" s="1"/>
      <c r="AH49" s="1"/>
      <c r="AI49" s="1"/>
      <c r="AJ49" s="1"/>
      <c r="AK49" s="16"/>
      <c r="AL49" s="16"/>
      <c r="AM49" s="16"/>
      <c r="AN49" s="16"/>
      <c r="AO49" s="16"/>
      <c r="AP49" s="16"/>
      <c r="AQ49" s="16"/>
      <c r="AR49" s="16"/>
      <c r="AS49" s="16"/>
      <c r="AT49" s="16"/>
      <c r="AU49" s="74">
        <f>SUM(IF(X49="x",Instructions!$H$19,0),IF(W49="x",Instructions!$H$20,0),IF(Y49="x",Instructions!$H$21,0),IF(AD49="x",Instructions!$H$22,0),IF(AF49="x",Instructions!$H$23,0),IF(AH49="x",Instructions!$H$24,0),IF(AB49="x",Instructions!$H$25,0),IF(AC49="x",Instructions!$H$26,0),IF(AG49="x",Instructions!$H$27,0),IF(AE49="x",Instructions!$H$28,0),IF(Z49="x",Instructions!$H$29,0),IF(AA49="x",Instructions!$H$30,0),IF(AJ49="x",Instructions!$H$31,0),IF(AI49="x",Instructions!$H$32,0))</f>
        <v>0</v>
      </c>
      <c r="AV49" s="74">
        <f>SUM((IF(AI49="x",Instructions!$H$33,0)+(AK49*Instructions!$H$34)+(AL49/Instructions!$H$35)+(AM49/Instructions!$H$36)+(AN49/Instructions!$H$37))+((IF(AC49="x",SUM(Instructions!$H$44/Instructions!$H$38)+(AO49/Instructions!$H$38),0))+AP49+AQ49+AR49+AS49+AT49+AU49))</f>
        <v>0</v>
      </c>
      <c r="AW49" s="75" t="str">
        <f t="shared" si="6"/>
        <v/>
      </c>
      <c r="AX49" s="76" t="str">
        <f t="shared" si="43"/>
        <v/>
      </c>
      <c r="AY49" s="76" t="str">
        <f t="shared" si="44"/>
        <v/>
      </c>
      <c r="AZ49" s="76" t="str">
        <f t="shared" si="45"/>
        <v/>
      </c>
      <c r="BA49" s="76" t="str">
        <f t="shared" si="46"/>
        <v/>
      </c>
      <c r="BG49" s="1"/>
      <c r="BH49" s="1"/>
      <c r="BI49" s="1"/>
      <c r="BJ49" s="1"/>
      <c r="BK49" s="68"/>
      <c r="BL49" s="28"/>
      <c r="BM49" s="69" t="str">
        <f t="shared" si="11"/>
        <v/>
      </c>
      <c r="BN49" s="70" t="str">
        <f t="shared" si="47"/>
        <v/>
      </c>
      <c r="BO49" s="70" t="str">
        <f t="shared" si="48"/>
        <v/>
      </c>
      <c r="BP49" s="70" t="str">
        <f t="shared" si="49"/>
        <v/>
      </c>
      <c r="BQ49" s="70" t="str">
        <f t="shared" si="50"/>
        <v/>
      </c>
      <c r="BW49" s="1"/>
      <c r="BX49" s="1"/>
      <c r="BY49" s="1"/>
      <c r="BZ49" s="1"/>
      <c r="CA49" s="78"/>
      <c r="CB49" s="78"/>
      <c r="CC49" s="78"/>
      <c r="CD49" s="72">
        <f t="shared" si="16"/>
        <v>0</v>
      </c>
      <c r="CE49" s="72" t="str">
        <f t="shared" si="51"/>
        <v/>
      </c>
      <c r="CF49" s="73" t="str">
        <f t="shared" si="52"/>
        <v/>
      </c>
      <c r="CG49" s="73" t="str">
        <f t="shared" si="53"/>
        <v/>
      </c>
      <c r="CH49" s="73" t="str">
        <f t="shared" si="54"/>
        <v/>
      </c>
      <c r="CI49" s="73" t="str">
        <f t="shared" si="55"/>
        <v/>
      </c>
      <c r="CO49" s="1"/>
      <c r="CP49" s="19"/>
      <c r="CQ49" s="1"/>
      <c r="CR49" s="19"/>
      <c r="CS49" s="1"/>
      <c r="CT49" s="19"/>
      <c r="CU49" s="1"/>
      <c r="CV49" s="19"/>
      <c r="CW49" s="1"/>
      <c r="CX49" s="19"/>
      <c r="CY49" s="26"/>
      <c r="CZ49" s="19"/>
      <c r="DA49" s="71">
        <f>SUM(IF(CO49="a",Instructions!$H$41,0),IF(CO49="b",Instructions!$H$42,0),CP49,IF(CQ49="x",Instructions!$H$43,0),CR49,IF(CS49="x",Instructions!$H$44,0),CT49,IF(CU49="x",Instructions!$H$45,0),CV49,IF(CW49="x",Instructions!$H$46,0),CX49,IF(CY49="x",Instructions!$H$47,0),CZ49)</f>
        <v>0</v>
      </c>
      <c r="DB49" s="70" t="str">
        <f t="shared" si="56"/>
        <v/>
      </c>
      <c r="DC49" s="70" t="str">
        <f t="shared" si="57"/>
        <v/>
      </c>
      <c r="DD49" s="70" t="str">
        <f t="shared" si="58"/>
        <v/>
      </c>
      <c r="DE49" s="70" t="str">
        <f t="shared" si="59"/>
        <v/>
      </c>
      <c r="DF49" s="70" t="str">
        <f t="shared" si="60"/>
        <v/>
      </c>
      <c r="DL49" s="1"/>
      <c r="DM49" s="1"/>
      <c r="DN49" s="1"/>
      <c r="DO49" s="1"/>
      <c r="DP49" s="1"/>
      <c r="DQ49" s="1"/>
      <c r="DR49" s="1"/>
      <c r="DS49" s="68">
        <f>SUM(IF(DM49="x",Instructions!$H$50,0),IF(DN49="x",Instructions!$H$51,0),IF(DO49="x",Instructions!$H$52,0),IF(DP49="x",Instructions!$H$53,0),IF(DQ49="x",Instructions!$H$54,0),IF(DR49="x",Instructions!$H$55,0))</f>
        <v>0</v>
      </c>
      <c r="DT49" s="16"/>
      <c r="DU49" s="68">
        <f t="shared" si="61"/>
        <v>0</v>
      </c>
      <c r="DV49" s="69" t="str">
        <f t="shared" si="62"/>
        <v/>
      </c>
      <c r="DW49" s="70" t="str">
        <f t="shared" si="63"/>
        <v/>
      </c>
      <c r="DX49" s="70" t="str">
        <f t="shared" si="64"/>
        <v/>
      </c>
      <c r="DY49" s="70" t="str">
        <f t="shared" si="65"/>
        <v/>
      </c>
      <c r="DZ49" s="70" t="str">
        <f t="shared" si="66"/>
        <v/>
      </c>
      <c r="EF49" s="67" t="str">
        <f t="shared" si="33"/>
        <v/>
      </c>
      <c r="EG49" s="67" t="str">
        <f t="shared" si="34"/>
        <v/>
      </c>
      <c r="EH49" s="67" t="str">
        <f t="shared" si="67"/>
        <v/>
      </c>
      <c r="EI49" s="1"/>
      <c r="EJ49" s="1"/>
      <c r="EK49" s="1"/>
      <c r="EL49" s="1"/>
      <c r="EM49" s="1"/>
      <c r="EN49" s="1"/>
      <c r="EO49" s="1"/>
      <c r="EP49" s="67" t="str">
        <f t="shared" si="68"/>
        <v/>
      </c>
    </row>
    <row r="50" spans="1:146">
      <c r="A50" s="80"/>
      <c r="B50" s="79" t="s">
        <v>22</v>
      </c>
      <c r="C50" s="2">
        <f t="shared" si="37"/>
        <v>1</v>
      </c>
      <c r="D50" s="1"/>
      <c r="E50" s="1"/>
      <c r="F50" s="1"/>
      <c r="G50" s="16"/>
      <c r="H50" s="16"/>
      <c r="I50" s="16"/>
      <c r="J50" s="16"/>
      <c r="K50" s="16"/>
      <c r="L50" s="16"/>
      <c r="M50" s="16"/>
      <c r="N50" s="75" t="str">
        <f t="shared" si="38"/>
        <v/>
      </c>
      <c r="O50" s="77" t="str">
        <f t="shared" si="39"/>
        <v/>
      </c>
      <c r="P50" s="77" t="str">
        <f t="shared" si="40"/>
        <v/>
      </c>
      <c r="Q50" s="77" t="str">
        <f t="shared" si="41"/>
        <v/>
      </c>
      <c r="R50" s="77" t="str">
        <f t="shared" si="42"/>
        <v/>
      </c>
      <c r="W50" s="1"/>
      <c r="X50" s="1"/>
      <c r="Y50" s="1"/>
      <c r="Z50" s="1"/>
      <c r="AA50" s="1"/>
      <c r="AB50" s="1"/>
      <c r="AC50" s="1"/>
      <c r="AD50" s="1"/>
      <c r="AE50" s="1"/>
      <c r="AF50" s="1"/>
      <c r="AG50" s="1"/>
      <c r="AH50" s="1"/>
      <c r="AI50" s="1"/>
      <c r="AJ50" s="1"/>
      <c r="AK50" s="16"/>
      <c r="AL50" s="16"/>
      <c r="AM50" s="16"/>
      <c r="AN50" s="16"/>
      <c r="AO50" s="16"/>
      <c r="AP50" s="16"/>
      <c r="AQ50" s="16"/>
      <c r="AR50" s="16"/>
      <c r="AS50" s="16"/>
      <c r="AT50" s="16"/>
      <c r="AU50" s="74">
        <f>SUM(IF(X50="x",Instructions!$H$19,0),IF(W50="x",Instructions!$H$20,0),IF(Y50="x",Instructions!$H$21,0),IF(AD50="x",Instructions!$H$22,0),IF(AF50="x",Instructions!$H$23,0),IF(AH50="x",Instructions!$H$24,0),IF(AB50="x",Instructions!$H$25,0),IF(AC50="x",Instructions!$H$26,0),IF(AG50="x",Instructions!$H$27,0),IF(AE50="x",Instructions!$H$28,0),IF(Z50="x",Instructions!$H$29,0),IF(AA50="x",Instructions!$H$30,0),IF(AJ50="x",Instructions!$H$31,0),IF(AI50="x",Instructions!$H$32,0))</f>
        <v>0</v>
      </c>
      <c r="AV50" s="74">
        <f>SUM((IF(AI50="x",Instructions!$H$33,0)+(AK50*Instructions!$H$34)+(AL50/Instructions!$H$35)+(AM50/Instructions!$H$36)+(AN50/Instructions!$H$37))+((IF(AC50="x",SUM(Instructions!$H$44/Instructions!$H$38)+(AO50/Instructions!$H$38),0))+AP50+AQ50+AR50+AS50+AT50+AU50))</f>
        <v>0</v>
      </c>
      <c r="AW50" s="75" t="str">
        <f t="shared" si="6"/>
        <v/>
      </c>
      <c r="AX50" s="76" t="str">
        <f t="shared" si="43"/>
        <v/>
      </c>
      <c r="AY50" s="76" t="str">
        <f t="shared" si="44"/>
        <v/>
      </c>
      <c r="AZ50" s="76" t="str">
        <f t="shared" si="45"/>
        <v/>
      </c>
      <c r="BA50" s="76" t="str">
        <f t="shared" si="46"/>
        <v/>
      </c>
      <c r="BG50" s="1"/>
      <c r="BH50" s="1"/>
      <c r="BI50" s="1"/>
      <c r="BJ50" s="1"/>
      <c r="BK50" s="68"/>
      <c r="BL50" s="28"/>
      <c r="BM50" s="69" t="str">
        <f t="shared" si="11"/>
        <v/>
      </c>
      <c r="BN50" s="70" t="str">
        <f t="shared" si="47"/>
        <v/>
      </c>
      <c r="BO50" s="70" t="str">
        <f t="shared" si="48"/>
        <v/>
      </c>
      <c r="BP50" s="70" t="str">
        <f t="shared" si="49"/>
        <v/>
      </c>
      <c r="BQ50" s="70" t="str">
        <f t="shared" si="50"/>
        <v/>
      </c>
      <c r="BW50" s="1"/>
      <c r="BX50" s="1"/>
      <c r="BY50" s="1"/>
      <c r="BZ50" s="1"/>
      <c r="CA50" s="78"/>
      <c r="CB50" s="78"/>
      <c r="CC50" s="78"/>
      <c r="CD50" s="72">
        <f t="shared" si="16"/>
        <v>0</v>
      </c>
      <c r="CE50" s="72" t="str">
        <f t="shared" si="51"/>
        <v/>
      </c>
      <c r="CF50" s="73" t="str">
        <f t="shared" si="52"/>
        <v/>
      </c>
      <c r="CG50" s="73" t="str">
        <f t="shared" si="53"/>
        <v/>
      </c>
      <c r="CH50" s="73" t="str">
        <f t="shared" si="54"/>
        <v/>
      </c>
      <c r="CI50" s="73" t="str">
        <f t="shared" si="55"/>
        <v/>
      </c>
      <c r="CO50" s="1"/>
      <c r="CP50" s="19"/>
      <c r="CQ50" s="1"/>
      <c r="CR50" s="19"/>
      <c r="CS50" s="1"/>
      <c r="CT50" s="19"/>
      <c r="CU50" s="1"/>
      <c r="CV50" s="19"/>
      <c r="CW50" s="1"/>
      <c r="CX50" s="19"/>
      <c r="CY50" s="26"/>
      <c r="CZ50" s="19"/>
      <c r="DA50" s="71">
        <f>SUM(IF(CO50="a",Instructions!$H$41,0),IF(CO50="b",Instructions!$H$42,0),CP50,IF(CQ50="x",Instructions!$H$43,0),CR50,IF(CS50="x",Instructions!$H$44,0),CT50,IF(CU50="x",Instructions!$H$45,0),CV50,IF(CW50="x",Instructions!$H$46,0),CX50,IF(CY50="x",Instructions!$H$47,0),CZ50)</f>
        <v>0</v>
      </c>
      <c r="DB50" s="70" t="str">
        <f t="shared" si="56"/>
        <v/>
      </c>
      <c r="DC50" s="70" t="str">
        <f t="shared" si="57"/>
        <v/>
      </c>
      <c r="DD50" s="70" t="str">
        <f t="shared" si="58"/>
        <v/>
      </c>
      <c r="DE50" s="70" t="str">
        <f t="shared" si="59"/>
        <v/>
      </c>
      <c r="DF50" s="70" t="str">
        <f t="shared" si="60"/>
        <v/>
      </c>
      <c r="DL50" s="1"/>
      <c r="DM50" s="1"/>
      <c r="DN50" s="1"/>
      <c r="DO50" s="1"/>
      <c r="DP50" s="1"/>
      <c r="DQ50" s="1"/>
      <c r="DR50" s="1"/>
      <c r="DS50" s="68">
        <f>SUM(IF(DM50="x",Instructions!$H$50,0),IF(DN50="x",Instructions!$H$51,0),IF(DO50="x",Instructions!$H$52,0),IF(DP50="x",Instructions!$H$53,0),IF(DQ50="x",Instructions!$H$54,0),IF(DR50="x",Instructions!$H$55,0))</f>
        <v>0</v>
      </c>
      <c r="DT50" s="16"/>
      <c r="DU50" s="68">
        <f t="shared" si="61"/>
        <v>0</v>
      </c>
      <c r="DV50" s="69" t="str">
        <f t="shared" si="62"/>
        <v/>
      </c>
      <c r="DW50" s="70" t="str">
        <f t="shared" si="63"/>
        <v/>
      </c>
      <c r="DX50" s="70" t="str">
        <f t="shared" si="64"/>
        <v/>
      </c>
      <c r="DY50" s="70" t="str">
        <f t="shared" si="65"/>
        <v/>
      </c>
      <c r="DZ50" s="70" t="str">
        <f t="shared" si="66"/>
        <v/>
      </c>
      <c r="EF50" s="67" t="str">
        <f t="shared" si="33"/>
        <v/>
      </c>
      <c r="EG50" s="67" t="str">
        <f t="shared" si="34"/>
        <v/>
      </c>
      <c r="EH50" s="67" t="str">
        <f t="shared" si="67"/>
        <v/>
      </c>
      <c r="EI50" s="1"/>
      <c r="EJ50" s="1"/>
      <c r="EK50" s="1"/>
      <c r="EL50" s="1"/>
      <c r="EM50" s="1"/>
      <c r="EN50" s="1"/>
      <c r="EO50" s="1"/>
      <c r="EP50" s="67" t="str">
        <f t="shared" si="68"/>
        <v/>
      </c>
    </row>
    <row r="51" spans="1:146">
      <c r="A51" s="80"/>
      <c r="B51" s="79" t="s">
        <v>22</v>
      </c>
      <c r="C51" s="2">
        <f t="shared" si="37"/>
        <v>1</v>
      </c>
      <c r="D51" s="1"/>
      <c r="E51" s="1"/>
      <c r="F51" s="1"/>
      <c r="G51" s="16"/>
      <c r="H51" s="16"/>
      <c r="I51" s="16"/>
      <c r="J51" s="16"/>
      <c r="K51" s="16"/>
      <c r="L51" s="16"/>
      <c r="M51" s="16"/>
      <c r="N51" s="75" t="str">
        <f t="shared" si="38"/>
        <v/>
      </c>
      <c r="O51" s="77" t="str">
        <f t="shared" si="39"/>
        <v/>
      </c>
      <c r="P51" s="77" t="str">
        <f t="shared" si="40"/>
        <v/>
      </c>
      <c r="Q51" s="77" t="str">
        <f t="shared" si="41"/>
        <v/>
      </c>
      <c r="R51" s="77" t="str">
        <f t="shared" si="42"/>
        <v/>
      </c>
      <c r="W51" s="1"/>
      <c r="X51" s="1"/>
      <c r="Y51" s="1"/>
      <c r="Z51" s="1"/>
      <c r="AA51" s="1"/>
      <c r="AB51" s="1"/>
      <c r="AC51" s="1"/>
      <c r="AD51" s="1"/>
      <c r="AE51" s="1"/>
      <c r="AF51" s="1"/>
      <c r="AG51" s="1"/>
      <c r="AH51" s="1"/>
      <c r="AI51" s="1"/>
      <c r="AJ51" s="1"/>
      <c r="AK51" s="16"/>
      <c r="AL51" s="16"/>
      <c r="AM51" s="16"/>
      <c r="AN51" s="16"/>
      <c r="AO51" s="16"/>
      <c r="AP51" s="16"/>
      <c r="AQ51" s="16"/>
      <c r="AR51" s="16"/>
      <c r="AS51" s="16"/>
      <c r="AT51" s="16"/>
      <c r="AU51" s="74">
        <f>SUM(IF(X51="x",Instructions!$H$19,0),IF(W51="x",Instructions!$H$20,0),IF(Y51="x",Instructions!$H$21,0),IF(AD51="x",Instructions!$H$22,0),IF(AF51="x",Instructions!$H$23,0),IF(AH51="x",Instructions!$H$24,0),IF(AB51="x",Instructions!$H$25,0),IF(AC51="x",Instructions!$H$26,0),IF(AG51="x",Instructions!$H$27,0),IF(AE51="x",Instructions!$H$28,0),IF(Z51="x",Instructions!$H$29,0),IF(AA51="x",Instructions!$H$30,0),IF(AJ51="x",Instructions!$H$31,0),IF(AI51="x",Instructions!$H$32,0))</f>
        <v>0</v>
      </c>
      <c r="AV51" s="74">
        <f>SUM((IF(AI51="x",Instructions!$H$33,0)+(AK51*Instructions!$H$34)+(AL51/Instructions!$H$35)+(AM51/Instructions!$H$36)+(AN51/Instructions!$H$37))+((IF(AC51="x",SUM(Instructions!$H$44/Instructions!$H$38)+(AO51/Instructions!$H$38),0))+AP51+AQ51+AR51+AS51+AT51+AU51))</f>
        <v>0</v>
      </c>
      <c r="AW51" s="75" t="str">
        <f t="shared" si="6"/>
        <v/>
      </c>
      <c r="AX51" s="76" t="str">
        <f t="shared" si="43"/>
        <v/>
      </c>
      <c r="AY51" s="76" t="str">
        <f t="shared" si="44"/>
        <v/>
      </c>
      <c r="AZ51" s="76" t="str">
        <f t="shared" si="45"/>
        <v/>
      </c>
      <c r="BA51" s="76" t="str">
        <f t="shared" si="46"/>
        <v/>
      </c>
      <c r="BG51" s="1"/>
      <c r="BH51" s="1"/>
      <c r="BI51" s="1"/>
      <c r="BJ51" s="1"/>
      <c r="BK51" s="68"/>
      <c r="BL51" s="28"/>
      <c r="BM51" s="69" t="str">
        <f t="shared" si="11"/>
        <v/>
      </c>
      <c r="BN51" s="70" t="str">
        <f t="shared" si="47"/>
        <v/>
      </c>
      <c r="BO51" s="70" t="str">
        <f t="shared" si="48"/>
        <v/>
      </c>
      <c r="BP51" s="70" t="str">
        <f t="shared" si="49"/>
        <v/>
      </c>
      <c r="BQ51" s="70" t="str">
        <f t="shared" si="50"/>
        <v/>
      </c>
      <c r="BW51" s="1"/>
      <c r="BX51" s="1"/>
      <c r="BY51" s="1"/>
      <c r="BZ51" s="1"/>
      <c r="CA51" s="78"/>
      <c r="CB51" s="78"/>
      <c r="CC51" s="78"/>
      <c r="CD51" s="72">
        <f t="shared" si="16"/>
        <v>0</v>
      </c>
      <c r="CE51" s="72" t="str">
        <f t="shared" si="51"/>
        <v/>
      </c>
      <c r="CF51" s="73" t="str">
        <f t="shared" si="52"/>
        <v/>
      </c>
      <c r="CG51" s="73" t="str">
        <f t="shared" si="53"/>
        <v/>
      </c>
      <c r="CH51" s="73" t="str">
        <f t="shared" si="54"/>
        <v/>
      </c>
      <c r="CI51" s="73" t="str">
        <f t="shared" si="55"/>
        <v/>
      </c>
      <c r="CO51" s="1"/>
      <c r="CP51" s="19"/>
      <c r="CQ51" s="1"/>
      <c r="CR51" s="19"/>
      <c r="CS51" s="1"/>
      <c r="CT51" s="19"/>
      <c r="CU51" s="1"/>
      <c r="CV51" s="19"/>
      <c r="CW51" s="1"/>
      <c r="CX51" s="19"/>
      <c r="CY51" s="26"/>
      <c r="CZ51" s="19"/>
      <c r="DA51" s="71">
        <f>SUM(IF(CO51="a",Instructions!$H$41,0),IF(CO51="b",Instructions!$H$42,0),CP51,IF(CQ51="x",Instructions!$H$43,0),CR51,IF(CS51="x",Instructions!$H$44,0),CT51,IF(CU51="x",Instructions!$H$45,0),CV51,IF(CW51="x",Instructions!$H$46,0),CX51,IF(CY51="x",Instructions!$H$47,0),CZ51)</f>
        <v>0</v>
      </c>
      <c r="DB51" s="70" t="str">
        <f t="shared" si="56"/>
        <v/>
      </c>
      <c r="DC51" s="70" t="str">
        <f t="shared" si="57"/>
        <v/>
      </c>
      <c r="DD51" s="70" t="str">
        <f t="shared" si="58"/>
        <v/>
      </c>
      <c r="DE51" s="70" t="str">
        <f t="shared" si="59"/>
        <v/>
      </c>
      <c r="DF51" s="70" t="str">
        <f t="shared" si="60"/>
        <v/>
      </c>
      <c r="DL51" s="1"/>
      <c r="DM51" s="1"/>
      <c r="DN51" s="1"/>
      <c r="DO51" s="1"/>
      <c r="DP51" s="1"/>
      <c r="DQ51" s="1"/>
      <c r="DR51" s="1"/>
      <c r="DS51" s="68">
        <f>SUM(IF(DM51="x",Instructions!$H$50,0),IF(DN51="x",Instructions!$H$51,0),IF(DO51="x",Instructions!$H$52,0),IF(DP51="x",Instructions!$H$53,0),IF(DQ51="x",Instructions!$H$54,0),IF(DR51="x",Instructions!$H$55,0))</f>
        <v>0</v>
      </c>
      <c r="DT51" s="16"/>
      <c r="DU51" s="68">
        <f t="shared" si="61"/>
        <v>0</v>
      </c>
      <c r="DV51" s="69" t="str">
        <f t="shared" si="62"/>
        <v/>
      </c>
      <c r="DW51" s="70" t="str">
        <f t="shared" si="63"/>
        <v/>
      </c>
      <c r="DX51" s="70" t="str">
        <f t="shared" si="64"/>
        <v/>
      </c>
      <c r="DY51" s="70" t="str">
        <f t="shared" si="65"/>
        <v/>
      </c>
      <c r="DZ51" s="70" t="str">
        <f t="shared" si="66"/>
        <v/>
      </c>
      <c r="EF51" s="67" t="str">
        <f t="shared" si="33"/>
        <v/>
      </c>
      <c r="EG51" s="67" t="str">
        <f t="shared" si="34"/>
        <v/>
      </c>
      <c r="EH51" s="67" t="str">
        <f t="shared" si="67"/>
        <v/>
      </c>
      <c r="EI51" s="1"/>
      <c r="EJ51" s="1"/>
      <c r="EK51" s="1"/>
      <c r="EL51" s="1"/>
      <c r="EM51" s="1"/>
      <c r="EN51" s="1"/>
      <c r="EO51" s="1"/>
      <c r="EP51" s="67" t="str">
        <f t="shared" si="68"/>
        <v/>
      </c>
    </row>
    <row r="52" spans="1:146">
      <c r="A52" s="80"/>
      <c r="B52" s="79" t="s">
        <v>22</v>
      </c>
      <c r="C52" s="2">
        <f t="shared" si="37"/>
        <v>1</v>
      </c>
      <c r="D52" s="1"/>
      <c r="E52" s="1"/>
      <c r="F52" s="1"/>
      <c r="G52" s="16"/>
      <c r="H52" s="16"/>
      <c r="I52" s="16"/>
      <c r="J52" s="16"/>
      <c r="K52" s="16"/>
      <c r="L52" s="16"/>
      <c r="M52" s="16"/>
      <c r="N52" s="75" t="str">
        <f t="shared" si="38"/>
        <v/>
      </c>
      <c r="O52" s="77" t="str">
        <f t="shared" si="39"/>
        <v/>
      </c>
      <c r="P52" s="77" t="str">
        <f t="shared" si="40"/>
        <v/>
      </c>
      <c r="Q52" s="77" t="str">
        <f t="shared" si="41"/>
        <v/>
      </c>
      <c r="R52" s="77" t="str">
        <f t="shared" si="42"/>
        <v/>
      </c>
      <c r="W52" s="1"/>
      <c r="X52" s="1"/>
      <c r="Y52" s="1"/>
      <c r="Z52" s="1"/>
      <c r="AA52" s="1"/>
      <c r="AB52" s="1"/>
      <c r="AC52" s="1"/>
      <c r="AD52" s="1"/>
      <c r="AE52" s="1"/>
      <c r="AF52" s="1"/>
      <c r="AG52" s="1"/>
      <c r="AH52" s="1"/>
      <c r="AI52" s="1"/>
      <c r="AJ52" s="1"/>
      <c r="AK52" s="16"/>
      <c r="AL52" s="16"/>
      <c r="AM52" s="16"/>
      <c r="AN52" s="16"/>
      <c r="AO52" s="16"/>
      <c r="AP52" s="16"/>
      <c r="AQ52" s="16"/>
      <c r="AR52" s="16"/>
      <c r="AS52" s="16"/>
      <c r="AT52" s="16"/>
      <c r="AU52" s="74">
        <f>SUM(IF(X52="x",Instructions!$H$19,0),IF(W52="x",Instructions!$H$20,0),IF(Y52="x",Instructions!$H$21,0),IF(AD52="x",Instructions!$H$22,0),IF(AF52="x",Instructions!$H$23,0),IF(AH52="x",Instructions!$H$24,0),IF(AB52="x",Instructions!$H$25,0),IF(AC52="x",Instructions!$H$26,0),IF(AG52="x",Instructions!$H$27,0),IF(AE52="x",Instructions!$H$28,0),IF(Z52="x",Instructions!$H$29,0),IF(AA52="x",Instructions!$H$30,0),IF(AJ52="x",Instructions!$H$31,0),IF(AI52="x",Instructions!$H$32,0))</f>
        <v>0</v>
      </c>
      <c r="AV52" s="74">
        <f>SUM((IF(AI52="x",Instructions!$H$33,0)+(AK52*Instructions!$H$34)+(AL52/Instructions!$H$35)+(AM52/Instructions!$H$36)+(AN52/Instructions!$H$37))+((IF(AC52="x",SUM(Instructions!$H$44/Instructions!$H$38)+(AO52/Instructions!$H$38),0))+AP52+AQ52+AR52+AS52+AT52+AU52))</f>
        <v>0</v>
      </c>
      <c r="AW52" s="75" t="str">
        <f t="shared" si="6"/>
        <v/>
      </c>
      <c r="AX52" s="76" t="str">
        <f t="shared" si="43"/>
        <v/>
      </c>
      <c r="AY52" s="76" t="str">
        <f t="shared" si="44"/>
        <v/>
      </c>
      <c r="AZ52" s="76" t="str">
        <f t="shared" si="45"/>
        <v/>
      </c>
      <c r="BA52" s="76" t="str">
        <f t="shared" si="46"/>
        <v/>
      </c>
      <c r="BG52" s="1"/>
      <c r="BH52" s="1"/>
      <c r="BI52" s="1"/>
      <c r="BJ52" s="1"/>
      <c r="BK52" s="68"/>
      <c r="BL52" s="28"/>
      <c r="BM52" s="69" t="str">
        <f t="shared" si="11"/>
        <v/>
      </c>
      <c r="BN52" s="70" t="str">
        <f t="shared" si="47"/>
        <v/>
      </c>
      <c r="BO52" s="70" t="str">
        <f t="shared" si="48"/>
        <v/>
      </c>
      <c r="BP52" s="70" t="str">
        <f t="shared" si="49"/>
        <v/>
      </c>
      <c r="BQ52" s="70" t="str">
        <f t="shared" si="50"/>
        <v/>
      </c>
      <c r="BW52" s="1"/>
      <c r="BX52" s="1"/>
      <c r="BY52" s="1"/>
      <c r="BZ52" s="1"/>
      <c r="CA52" s="78"/>
      <c r="CB52" s="78"/>
      <c r="CC52" s="78"/>
      <c r="CD52" s="72">
        <f t="shared" si="16"/>
        <v>0</v>
      </c>
      <c r="CE52" s="72" t="str">
        <f t="shared" si="51"/>
        <v/>
      </c>
      <c r="CF52" s="73" t="str">
        <f t="shared" si="52"/>
        <v/>
      </c>
      <c r="CG52" s="73" t="str">
        <f t="shared" si="53"/>
        <v/>
      </c>
      <c r="CH52" s="73" t="str">
        <f t="shared" si="54"/>
        <v/>
      </c>
      <c r="CI52" s="73" t="str">
        <f t="shared" si="55"/>
        <v/>
      </c>
      <c r="CO52" s="1"/>
      <c r="CP52" s="19"/>
      <c r="CQ52" s="1"/>
      <c r="CR52" s="19"/>
      <c r="CS52" s="1"/>
      <c r="CT52" s="19"/>
      <c r="CU52" s="1"/>
      <c r="CV52" s="19"/>
      <c r="CW52" s="1"/>
      <c r="CX52" s="19"/>
      <c r="CY52" s="26"/>
      <c r="CZ52" s="19"/>
      <c r="DA52" s="71">
        <f>SUM(IF(CO52="a",Instructions!$H$41,0),IF(CO52="b",Instructions!$H$42,0),CP52,IF(CQ52="x",Instructions!$H$43,0),CR52,IF(CS52="x",Instructions!$H$44,0),CT52,IF(CU52="x",Instructions!$H$45,0),CV52,IF(CW52="x",Instructions!$H$46,0),CX52,IF(CY52="x",Instructions!$H$47,0),CZ52)</f>
        <v>0</v>
      </c>
      <c r="DB52" s="70" t="str">
        <f t="shared" si="56"/>
        <v/>
      </c>
      <c r="DC52" s="70" t="str">
        <f t="shared" si="57"/>
        <v/>
      </c>
      <c r="DD52" s="70" t="str">
        <f t="shared" si="58"/>
        <v/>
      </c>
      <c r="DE52" s="70" t="str">
        <f t="shared" si="59"/>
        <v/>
      </c>
      <c r="DF52" s="70" t="str">
        <f t="shared" si="60"/>
        <v/>
      </c>
      <c r="DL52" s="1"/>
      <c r="DM52" s="1"/>
      <c r="DN52" s="1"/>
      <c r="DO52" s="1"/>
      <c r="DP52" s="1"/>
      <c r="DQ52" s="1"/>
      <c r="DR52" s="1"/>
      <c r="DS52" s="68">
        <f>SUM(IF(DM52="x",Instructions!$H$50,0),IF(DN52="x",Instructions!$H$51,0),IF(DO52="x",Instructions!$H$52,0),IF(DP52="x",Instructions!$H$53,0),IF(DQ52="x",Instructions!$H$54,0),IF(DR52="x",Instructions!$H$55,0))</f>
        <v>0</v>
      </c>
      <c r="DT52" s="16"/>
      <c r="DU52" s="68">
        <f t="shared" si="61"/>
        <v>0</v>
      </c>
      <c r="DV52" s="69" t="str">
        <f t="shared" si="62"/>
        <v/>
      </c>
      <c r="DW52" s="70" t="str">
        <f t="shared" si="63"/>
        <v/>
      </c>
      <c r="DX52" s="70" t="str">
        <f t="shared" si="64"/>
        <v/>
      </c>
      <c r="DY52" s="70" t="str">
        <f t="shared" si="65"/>
        <v/>
      </c>
      <c r="DZ52" s="70" t="str">
        <f t="shared" si="66"/>
        <v/>
      </c>
      <c r="EF52" s="67" t="str">
        <f t="shared" si="33"/>
        <v/>
      </c>
      <c r="EG52" s="67" t="str">
        <f t="shared" si="34"/>
        <v/>
      </c>
      <c r="EH52" s="67" t="str">
        <f t="shared" si="67"/>
        <v/>
      </c>
      <c r="EI52" s="1"/>
      <c r="EJ52" s="1"/>
      <c r="EK52" s="1"/>
      <c r="EL52" s="1"/>
      <c r="EM52" s="1"/>
      <c r="EN52" s="1"/>
      <c r="EO52" s="1"/>
      <c r="EP52" s="67" t="str">
        <f t="shared" si="68"/>
        <v/>
      </c>
    </row>
    <row r="53" spans="1:146">
      <c r="A53" s="80"/>
      <c r="B53" s="79" t="s">
        <v>22</v>
      </c>
      <c r="C53" s="2">
        <f t="shared" si="37"/>
        <v>1</v>
      </c>
      <c r="D53" s="1"/>
      <c r="E53" s="1"/>
      <c r="F53" s="1"/>
      <c r="G53" s="16"/>
      <c r="H53" s="16"/>
      <c r="I53" s="16"/>
      <c r="J53" s="16"/>
      <c r="K53" s="16"/>
      <c r="L53" s="16"/>
      <c r="M53" s="16"/>
      <c r="N53" s="75" t="str">
        <f t="shared" si="38"/>
        <v/>
      </c>
      <c r="O53" s="77" t="str">
        <f t="shared" si="39"/>
        <v/>
      </c>
      <c r="P53" s="77" t="str">
        <f t="shared" si="40"/>
        <v/>
      </c>
      <c r="Q53" s="77" t="str">
        <f t="shared" si="41"/>
        <v/>
      </c>
      <c r="R53" s="77" t="str">
        <f t="shared" si="42"/>
        <v/>
      </c>
      <c r="W53" s="1"/>
      <c r="X53" s="1"/>
      <c r="Y53" s="1"/>
      <c r="Z53" s="1"/>
      <c r="AA53" s="1"/>
      <c r="AB53" s="1"/>
      <c r="AC53" s="1"/>
      <c r="AD53" s="1"/>
      <c r="AE53" s="1"/>
      <c r="AF53" s="1"/>
      <c r="AG53" s="1"/>
      <c r="AH53" s="1"/>
      <c r="AI53" s="1"/>
      <c r="AJ53" s="1"/>
      <c r="AK53" s="16"/>
      <c r="AL53" s="16"/>
      <c r="AM53" s="16"/>
      <c r="AN53" s="16"/>
      <c r="AO53" s="16"/>
      <c r="AP53" s="16"/>
      <c r="AQ53" s="16"/>
      <c r="AR53" s="16"/>
      <c r="AS53" s="16"/>
      <c r="AT53" s="16"/>
      <c r="AU53" s="74">
        <f>SUM(IF(X53="x",Instructions!$H$19,0),IF(W53="x",Instructions!$H$20,0),IF(Y53="x",Instructions!$H$21,0),IF(AD53="x",Instructions!$H$22,0),IF(AF53="x",Instructions!$H$23,0),IF(AH53="x",Instructions!$H$24,0),IF(AB53="x",Instructions!$H$25,0),IF(AC53="x",Instructions!$H$26,0),IF(AG53="x",Instructions!$H$27,0),IF(AE53="x",Instructions!$H$28,0),IF(Z53="x",Instructions!$H$29,0),IF(AA53="x",Instructions!$H$30,0),IF(AJ53="x",Instructions!$H$31,0),IF(AI53="x",Instructions!$H$32,0))</f>
        <v>0</v>
      </c>
      <c r="AV53" s="74">
        <f>SUM((IF(AI53="x",Instructions!$H$33,0)+(AK53*Instructions!$H$34)+(AL53/Instructions!$H$35)+(AM53/Instructions!$H$36)+(AN53/Instructions!$H$37))+((IF(AC53="x",SUM(Instructions!$H$44/Instructions!$H$38)+(AO53/Instructions!$H$38),0))+AP53+AQ53+AR53+AS53+AT53+AU53))</f>
        <v>0</v>
      </c>
      <c r="AW53" s="75" t="str">
        <f t="shared" si="6"/>
        <v/>
      </c>
      <c r="AX53" s="76" t="str">
        <f t="shared" si="43"/>
        <v/>
      </c>
      <c r="AY53" s="76" t="str">
        <f t="shared" si="44"/>
        <v/>
      </c>
      <c r="AZ53" s="76" t="str">
        <f t="shared" si="45"/>
        <v/>
      </c>
      <c r="BA53" s="76" t="str">
        <f t="shared" si="46"/>
        <v/>
      </c>
      <c r="BG53" s="1"/>
      <c r="BH53" s="1"/>
      <c r="BI53" s="1"/>
      <c r="BJ53" s="1"/>
      <c r="BK53" s="68"/>
      <c r="BL53" s="28"/>
      <c r="BM53" s="69" t="str">
        <f t="shared" si="11"/>
        <v/>
      </c>
      <c r="BN53" s="70" t="str">
        <f t="shared" si="47"/>
        <v/>
      </c>
      <c r="BO53" s="70" t="str">
        <f t="shared" si="48"/>
        <v/>
      </c>
      <c r="BP53" s="70" t="str">
        <f t="shared" si="49"/>
        <v/>
      </c>
      <c r="BQ53" s="70" t="str">
        <f t="shared" si="50"/>
        <v/>
      </c>
      <c r="BW53" s="1"/>
      <c r="BX53" s="1"/>
      <c r="BY53" s="1"/>
      <c r="BZ53" s="1"/>
      <c r="CA53" s="78"/>
      <c r="CB53" s="78"/>
      <c r="CC53" s="78"/>
      <c r="CD53" s="72">
        <f t="shared" si="16"/>
        <v>0</v>
      </c>
      <c r="CE53" s="72" t="str">
        <f t="shared" si="51"/>
        <v/>
      </c>
      <c r="CF53" s="73" t="str">
        <f t="shared" si="52"/>
        <v/>
      </c>
      <c r="CG53" s="73" t="str">
        <f t="shared" si="53"/>
        <v/>
      </c>
      <c r="CH53" s="73" t="str">
        <f t="shared" si="54"/>
        <v/>
      </c>
      <c r="CI53" s="73" t="str">
        <f t="shared" si="55"/>
        <v/>
      </c>
      <c r="CO53" s="1"/>
      <c r="CP53" s="19"/>
      <c r="CQ53" s="1"/>
      <c r="CR53" s="19"/>
      <c r="CS53" s="1"/>
      <c r="CT53" s="19"/>
      <c r="CU53" s="1"/>
      <c r="CV53" s="19"/>
      <c r="CW53" s="1"/>
      <c r="CX53" s="19"/>
      <c r="CY53" s="26"/>
      <c r="CZ53" s="19"/>
      <c r="DA53" s="71">
        <f>SUM(IF(CO53="a",Instructions!$H$41,0),IF(CO53="b",Instructions!$H$42,0),CP53,IF(CQ53="x",Instructions!$H$43,0),CR53,IF(CS53="x",Instructions!$H$44,0),CT53,IF(CU53="x",Instructions!$H$45,0),CV53,IF(CW53="x",Instructions!$H$46,0),CX53,IF(CY53="x",Instructions!$H$47,0),CZ53)</f>
        <v>0</v>
      </c>
      <c r="DB53" s="70" t="str">
        <f t="shared" si="56"/>
        <v/>
      </c>
      <c r="DC53" s="70" t="str">
        <f t="shared" si="57"/>
        <v/>
      </c>
      <c r="DD53" s="70" t="str">
        <f t="shared" si="58"/>
        <v/>
      </c>
      <c r="DE53" s="70" t="str">
        <f t="shared" si="59"/>
        <v/>
      </c>
      <c r="DF53" s="70" t="str">
        <f t="shared" si="60"/>
        <v/>
      </c>
      <c r="DL53" s="1"/>
      <c r="DM53" s="1"/>
      <c r="DN53" s="1"/>
      <c r="DO53" s="1"/>
      <c r="DP53" s="1"/>
      <c r="DQ53" s="1"/>
      <c r="DR53" s="1"/>
      <c r="DS53" s="68">
        <f>SUM(IF(DM53="x",Instructions!$H$50,0),IF(DN53="x",Instructions!$H$51,0),IF(DO53="x",Instructions!$H$52,0),IF(DP53="x",Instructions!$H$53,0),IF(DQ53="x",Instructions!$H$54,0),IF(DR53="x",Instructions!$H$55,0))</f>
        <v>0</v>
      </c>
      <c r="DT53" s="16"/>
      <c r="DU53" s="68">
        <f t="shared" si="61"/>
        <v>0</v>
      </c>
      <c r="DV53" s="69" t="str">
        <f t="shared" si="62"/>
        <v/>
      </c>
      <c r="DW53" s="70" t="str">
        <f t="shared" si="63"/>
        <v/>
      </c>
      <c r="DX53" s="70" t="str">
        <f t="shared" si="64"/>
        <v/>
      </c>
      <c r="DY53" s="70" t="str">
        <f t="shared" si="65"/>
        <v/>
      </c>
      <c r="DZ53" s="70" t="str">
        <f t="shared" si="66"/>
        <v/>
      </c>
      <c r="EF53" s="67" t="str">
        <f t="shared" si="33"/>
        <v/>
      </c>
      <c r="EG53" s="67" t="str">
        <f t="shared" si="34"/>
        <v/>
      </c>
      <c r="EH53" s="67" t="str">
        <f t="shared" si="67"/>
        <v/>
      </c>
      <c r="EI53" s="1"/>
      <c r="EJ53" s="1"/>
      <c r="EK53" s="1"/>
      <c r="EL53" s="1"/>
      <c r="EM53" s="1"/>
      <c r="EN53" s="1"/>
      <c r="EO53" s="1"/>
      <c r="EP53" s="67" t="str">
        <f t="shared" si="68"/>
        <v/>
      </c>
    </row>
    <row r="54" spans="1:146">
      <c r="A54" s="80"/>
      <c r="B54" s="79" t="s">
        <v>22</v>
      </c>
      <c r="C54" s="2">
        <f t="shared" si="37"/>
        <v>1</v>
      </c>
      <c r="D54" s="1"/>
      <c r="E54" s="1"/>
      <c r="F54" s="1"/>
      <c r="G54" s="16"/>
      <c r="H54" s="16"/>
      <c r="I54" s="16"/>
      <c r="J54" s="16"/>
      <c r="K54" s="16"/>
      <c r="L54" s="16"/>
      <c r="M54" s="16"/>
      <c r="N54" s="75" t="str">
        <f t="shared" si="38"/>
        <v/>
      </c>
      <c r="O54" s="77" t="str">
        <f t="shared" si="39"/>
        <v/>
      </c>
      <c r="P54" s="77" t="str">
        <f t="shared" si="40"/>
        <v/>
      </c>
      <c r="Q54" s="77" t="str">
        <f t="shared" si="41"/>
        <v/>
      </c>
      <c r="R54" s="77" t="str">
        <f t="shared" si="42"/>
        <v/>
      </c>
      <c r="W54" s="1"/>
      <c r="X54" s="1"/>
      <c r="Y54" s="1"/>
      <c r="Z54" s="1"/>
      <c r="AA54" s="1"/>
      <c r="AB54" s="1"/>
      <c r="AC54" s="1"/>
      <c r="AD54" s="1"/>
      <c r="AE54" s="1"/>
      <c r="AF54" s="1"/>
      <c r="AG54" s="1"/>
      <c r="AH54" s="1"/>
      <c r="AI54" s="1"/>
      <c r="AJ54" s="1"/>
      <c r="AK54" s="16"/>
      <c r="AL54" s="16"/>
      <c r="AM54" s="16"/>
      <c r="AN54" s="16"/>
      <c r="AO54" s="16"/>
      <c r="AP54" s="16"/>
      <c r="AQ54" s="16"/>
      <c r="AR54" s="16"/>
      <c r="AS54" s="16"/>
      <c r="AT54" s="16"/>
      <c r="AU54" s="74">
        <f>SUM(IF(X54="x",Instructions!$H$19,0),IF(W54="x",Instructions!$H$20,0),IF(Y54="x",Instructions!$H$21,0),IF(AD54="x",Instructions!$H$22,0),IF(AF54="x",Instructions!$H$23,0),IF(AH54="x",Instructions!$H$24,0),IF(AB54="x",Instructions!$H$25,0),IF(AC54="x",Instructions!$H$26,0),IF(AG54="x",Instructions!$H$27,0),IF(AE54="x",Instructions!$H$28,0),IF(Z54="x",Instructions!$H$29,0),IF(AA54="x",Instructions!$H$30,0),IF(AJ54="x",Instructions!$H$31,0),IF(AI54="x",Instructions!$H$32,0))</f>
        <v>0</v>
      </c>
      <c r="AV54" s="74">
        <f>SUM((IF(AI54="x",Instructions!$H$33,0)+(AK54*Instructions!$H$34)+(AL54/Instructions!$H$35)+(AM54/Instructions!$H$36)+(AN54/Instructions!$H$37))+((IF(AC54="x",SUM(Instructions!$H$44/Instructions!$H$38)+(AO54/Instructions!$H$38),0))+AP54+AQ54+AR54+AS54+AT54+AU54))</f>
        <v>0</v>
      </c>
      <c r="AW54" s="75" t="str">
        <f t="shared" si="6"/>
        <v/>
      </c>
      <c r="AX54" s="76" t="str">
        <f t="shared" si="43"/>
        <v/>
      </c>
      <c r="AY54" s="76" t="str">
        <f t="shared" si="44"/>
        <v/>
      </c>
      <c r="AZ54" s="76" t="str">
        <f t="shared" si="45"/>
        <v/>
      </c>
      <c r="BA54" s="76" t="str">
        <f t="shared" si="46"/>
        <v/>
      </c>
      <c r="BG54" s="1"/>
      <c r="BH54" s="1"/>
      <c r="BI54" s="1"/>
      <c r="BJ54" s="1"/>
      <c r="BK54" s="68"/>
      <c r="BL54" s="28"/>
      <c r="BM54" s="69" t="str">
        <f t="shared" si="11"/>
        <v/>
      </c>
      <c r="BN54" s="70" t="str">
        <f t="shared" si="47"/>
        <v/>
      </c>
      <c r="BO54" s="70" t="str">
        <f t="shared" si="48"/>
        <v/>
      </c>
      <c r="BP54" s="70" t="str">
        <f t="shared" si="49"/>
        <v/>
      </c>
      <c r="BQ54" s="70" t="str">
        <f t="shared" si="50"/>
        <v/>
      </c>
      <c r="BW54" s="1"/>
      <c r="BX54" s="1"/>
      <c r="BY54" s="1"/>
      <c r="BZ54" s="1"/>
      <c r="CA54" s="78"/>
      <c r="CB54" s="78"/>
      <c r="CC54" s="78"/>
      <c r="CD54" s="72">
        <f t="shared" si="16"/>
        <v>0</v>
      </c>
      <c r="CE54" s="72" t="str">
        <f t="shared" si="51"/>
        <v/>
      </c>
      <c r="CF54" s="73" t="str">
        <f t="shared" si="52"/>
        <v/>
      </c>
      <c r="CG54" s="73" t="str">
        <f t="shared" si="53"/>
        <v/>
      </c>
      <c r="CH54" s="73" t="str">
        <f t="shared" si="54"/>
        <v/>
      </c>
      <c r="CI54" s="73" t="str">
        <f t="shared" si="55"/>
        <v/>
      </c>
      <c r="CO54" s="1"/>
      <c r="CP54" s="19"/>
      <c r="CQ54" s="1"/>
      <c r="CR54" s="19"/>
      <c r="CS54" s="1"/>
      <c r="CT54" s="19"/>
      <c r="CU54" s="1"/>
      <c r="CV54" s="19"/>
      <c r="CW54" s="1"/>
      <c r="CX54" s="19"/>
      <c r="CY54" s="26"/>
      <c r="CZ54" s="19"/>
      <c r="DA54" s="71">
        <f>SUM(IF(CO54="a",Instructions!$H$41,0),IF(CO54="b",Instructions!$H$42,0),CP54,IF(CQ54="x",Instructions!$H$43,0),CR54,IF(CS54="x",Instructions!$H$44,0),CT54,IF(CU54="x",Instructions!$H$45,0),CV54,IF(CW54="x",Instructions!$H$46,0),CX54,IF(CY54="x",Instructions!$H$47,0),CZ54)</f>
        <v>0</v>
      </c>
      <c r="DB54" s="70" t="str">
        <f t="shared" si="56"/>
        <v/>
      </c>
      <c r="DC54" s="70" t="str">
        <f t="shared" si="57"/>
        <v/>
      </c>
      <c r="DD54" s="70" t="str">
        <f t="shared" si="58"/>
        <v/>
      </c>
      <c r="DE54" s="70" t="str">
        <f t="shared" si="59"/>
        <v/>
      </c>
      <c r="DF54" s="70" t="str">
        <f t="shared" si="60"/>
        <v/>
      </c>
      <c r="DL54" s="1"/>
      <c r="DM54" s="1"/>
      <c r="DN54" s="1"/>
      <c r="DO54" s="1"/>
      <c r="DP54" s="1"/>
      <c r="DQ54" s="1"/>
      <c r="DR54" s="1"/>
      <c r="DS54" s="68">
        <f>SUM(IF(DM54="x",Instructions!$H$50,0),IF(DN54="x",Instructions!$H$51,0),IF(DO54="x",Instructions!$H$52,0),IF(DP54="x",Instructions!$H$53,0),IF(DQ54="x",Instructions!$H$54,0),IF(DR54="x",Instructions!$H$55,0))</f>
        <v>0</v>
      </c>
      <c r="DT54" s="16"/>
      <c r="DU54" s="68">
        <f t="shared" si="61"/>
        <v>0</v>
      </c>
      <c r="DV54" s="69" t="str">
        <f t="shared" si="62"/>
        <v/>
      </c>
      <c r="DW54" s="70" t="str">
        <f t="shared" si="63"/>
        <v/>
      </c>
      <c r="DX54" s="70" t="str">
        <f t="shared" si="64"/>
        <v/>
      </c>
      <c r="DY54" s="70" t="str">
        <f t="shared" si="65"/>
        <v/>
      </c>
      <c r="DZ54" s="70" t="str">
        <f t="shared" si="66"/>
        <v/>
      </c>
      <c r="EF54" s="67" t="str">
        <f t="shared" si="33"/>
        <v/>
      </c>
      <c r="EG54" s="67" t="str">
        <f t="shared" si="34"/>
        <v/>
      </c>
      <c r="EH54" s="67" t="str">
        <f t="shared" si="67"/>
        <v/>
      </c>
      <c r="EI54" s="1"/>
      <c r="EJ54" s="1"/>
      <c r="EK54" s="1"/>
      <c r="EL54" s="1"/>
      <c r="EM54" s="1"/>
      <c r="EN54" s="1"/>
      <c r="EO54" s="1"/>
      <c r="EP54" s="67" t="str">
        <f t="shared" si="68"/>
        <v/>
      </c>
    </row>
    <row r="55" spans="1:146">
      <c r="A55" s="80"/>
      <c r="B55" s="79" t="s">
        <v>22</v>
      </c>
      <c r="C55" s="2">
        <f t="shared" si="37"/>
        <v>1</v>
      </c>
      <c r="D55" s="1"/>
      <c r="E55" s="1"/>
      <c r="F55" s="1"/>
      <c r="G55" s="16"/>
      <c r="H55" s="16"/>
      <c r="I55" s="16"/>
      <c r="J55" s="16"/>
      <c r="K55" s="16"/>
      <c r="L55" s="16"/>
      <c r="M55" s="16"/>
      <c r="N55" s="75" t="str">
        <f t="shared" si="38"/>
        <v/>
      </c>
      <c r="O55" s="77" t="str">
        <f t="shared" si="39"/>
        <v/>
      </c>
      <c r="P55" s="77" t="str">
        <f t="shared" si="40"/>
        <v/>
      </c>
      <c r="Q55" s="77" t="str">
        <f t="shared" si="41"/>
        <v/>
      </c>
      <c r="R55" s="77" t="str">
        <f t="shared" si="42"/>
        <v/>
      </c>
      <c r="W55" s="1"/>
      <c r="X55" s="1"/>
      <c r="Y55" s="1"/>
      <c r="Z55" s="1"/>
      <c r="AA55" s="1"/>
      <c r="AB55" s="1"/>
      <c r="AC55" s="1"/>
      <c r="AD55" s="1"/>
      <c r="AE55" s="1"/>
      <c r="AF55" s="1"/>
      <c r="AG55" s="1"/>
      <c r="AH55" s="1"/>
      <c r="AI55" s="1"/>
      <c r="AJ55" s="1"/>
      <c r="AK55" s="16"/>
      <c r="AL55" s="16"/>
      <c r="AM55" s="16"/>
      <c r="AN55" s="16"/>
      <c r="AO55" s="16"/>
      <c r="AP55" s="16"/>
      <c r="AQ55" s="16"/>
      <c r="AR55" s="16"/>
      <c r="AS55" s="16"/>
      <c r="AT55" s="16"/>
      <c r="AU55" s="74">
        <f>SUM(IF(X55="x",Instructions!$H$19,0),IF(W55="x",Instructions!$H$20,0),IF(Y55="x",Instructions!$H$21,0),IF(AD55="x",Instructions!$H$22,0),IF(AF55="x",Instructions!$H$23,0),IF(AH55="x",Instructions!$H$24,0),IF(AB55="x",Instructions!$H$25,0),IF(AC55="x",Instructions!$H$26,0),IF(AG55="x",Instructions!$H$27,0),IF(AE55="x",Instructions!$H$28,0),IF(Z55="x",Instructions!$H$29,0),IF(AA55="x",Instructions!$H$30,0),IF(AJ55="x",Instructions!$H$31,0),IF(AI55="x",Instructions!$H$32,0))</f>
        <v>0</v>
      </c>
      <c r="AV55" s="74">
        <f>SUM((IF(AI55="x",Instructions!$H$33,0)+(AK55*Instructions!$H$34)+(AL55/Instructions!$H$35)+(AM55/Instructions!$H$36)+(AN55/Instructions!$H$37))+((IF(AC55="x",SUM(Instructions!$H$44/Instructions!$H$38)+(AO55/Instructions!$H$38),0))+AP55+AQ55+AR55+AS55+AT55+AU55))</f>
        <v>0</v>
      </c>
      <c r="AW55" s="75" t="str">
        <f t="shared" si="6"/>
        <v/>
      </c>
      <c r="AX55" s="76" t="str">
        <f t="shared" si="43"/>
        <v/>
      </c>
      <c r="AY55" s="76" t="str">
        <f t="shared" si="44"/>
        <v/>
      </c>
      <c r="AZ55" s="76" t="str">
        <f t="shared" si="45"/>
        <v/>
      </c>
      <c r="BA55" s="76" t="str">
        <f t="shared" si="46"/>
        <v/>
      </c>
      <c r="BG55" s="1"/>
      <c r="BH55" s="1"/>
      <c r="BI55" s="1"/>
      <c r="BJ55" s="1"/>
      <c r="BK55" s="68"/>
      <c r="BL55" s="28"/>
      <c r="BM55" s="69" t="str">
        <f t="shared" si="11"/>
        <v/>
      </c>
      <c r="BN55" s="70" t="str">
        <f t="shared" si="47"/>
        <v/>
      </c>
      <c r="BO55" s="70" t="str">
        <f t="shared" si="48"/>
        <v/>
      </c>
      <c r="BP55" s="70" t="str">
        <f t="shared" si="49"/>
        <v/>
      </c>
      <c r="BQ55" s="70" t="str">
        <f t="shared" si="50"/>
        <v/>
      </c>
      <c r="BW55" s="1"/>
      <c r="BX55" s="1"/>
      <c r="BY55" s="1"/>
      <c r="BZ55" s="1"/>
      <c r="CA55" s="78"/>
      <c r="CB55" s="78"/>
      <c r="CC55" s="78"/>
      <c r="CD55" s="72">
        <f t="shared" si="16"/>
        <v>0</v>
      </c>
      <c r="CE55" s="72" t="str">
        <f t="shared" si="51"/>
        <v/>
      </c>
      <c r="CF55" s="73" t="str">
        <f t="shared" si="52"/>
        <v/>
      </c>
      <c r="CG55" s="73" t="str">
        <f t="shared" si="53"/>
        <v/>
      </c>
      <c r="CH55" s="73" t="str">
        <f t="shared" si="54"/>
        <v/>
      </c>
      <c r="CI55" s="73" t="str">
        <f t="shared" si="55"/>
        <v/>
      </c>
      <c r="CO55" s="1"/>
      <c r="CP55" s="19"/>
      <c r="CQ55" s="1"/>
      <c r="CR55" s="19"/>
      <c r="CS55" s="1"/>
      <c r="CT55" s="19"/>
      <c r="CU55" s="1"/>
      <c r="CV55" s="19"/>
      <c r="CW55" s="1"/>
      <c r="CX55" s="19"/>
      <c r="CY55" s="26"/>
      <c r="CZ55" s="19"/>
      <c r="DA55" s="71">
        <f>SUM(IF(CO55="a",Instructions!$H$41,0),IF(CO55="b",Instructions!$H$42,0),CP55,IF(CQ55="x",Instructions!$H$43,0),CR55,IF(CS55="x",Instructions!$H$44,0),CT55,IF(CU55="x",Instructions!$H$45,0),CV55,IF(CW55="x",Instructions!$H$46,0),CX55,IF(CY55="x",Instructions!$H$47,0),CZ55)</f>
        <v>0</v>
      </c>
      <c r="DB55" s="70" t="str">
        <f t="shared" si="56"/>
        <v/>
      </c>
      <c r="DC55" s="70" t="str">
        <f t="shared" si="57"/>
        <v/>
      </c>
      <c r="DD55" s="70" t="str">
        <f t="shared" si="58"/>
        <v/>
      </c>
      <c r="DE55" s="70" t="str">
        <f t="shared" si="59"/>
        <v/>
      </c>
      <c r="DF55" s="70" t="str">
        <f t="shared" si="60"/>
        <v/>
      </c>
      <c r="DL55" s="1"/>
      <c r="DM55" s="1"/>
      <c r="DN55" s="1"/>
      <c r="DO55" s="1"/>
      <c r="DP55" s="1"/>
      <c r="DQ55" s="1"/>
      <c r="DR55" s="1"/>
      <c r="DS55" s="68">
        <f>SUM(IF(DM55="x",Instructions!$H$50,0),IF(DN55="x",Instructions!$H$51,0),IF(DO55="x",Instructions!$H$52,0),IF(DP55="x",Instructions!$H$53,0),IF(DQ55="x",Instructions!$H$54,0),IF(DR55="x",Instructions!$H$55,0))</f>
        <v>0</v>
      </c>
      <c r="DT55" s="16"/>
      <c r="DU55" s="68">
        <f t="shared" si="61"/>
        <v>0</v>
      </c>
      <c r="DV55" s="69" t="str">
        <f t="shared" si="62"/>
        <v/>
      </c>
      <c r="DW55" s="70" t="str">
        <f t="shared" si="63"/>
        <v/>
      </c>
      <c r="DX55" s="70" t="str">
        <f t="shared" si="64"/>
        <v/>
      </c>
      <c r="DY55" s="70" t="str">
        <f t="shared" si="65"/>
        <v/>
      </c>
      <c r="DZ55" s="70" t="str">
        <f t="shared" si="66"/>
        <v/>
      </c>
      <c r="EF55" s="67" t="str">
        <f t="shared" si="33"/>
        <v/>
      </c>
      <c r="EG55" s="67" t="str">
        <f t="shared" si="34"/>
        <v/>
      </c>
      <c r="EH55" s="67" t="str">
        <f t="shared" si="67"/>
        <v/>
      </c>
      <c r="EI55" s="1"/>
      <c r="EJ55" s="1"/>
      <c r="EK55" s="1"/>
      <c r="EL55" s="1"/>
      <c r="EM55" s="1"/>
      <c r="EN55" s="1"/>
      <c r="EO55" s="1"/>
      <c r="EP55" s="67" t="str">
        <f t="shared" si="68"/>
        <v/>
      </c>
    </row>
    <row r="56" spans="1:146">
      <c r="A56" s="80"/>
      <c r="B56" s="79" t="s">
        <v>22</v>
      </c>
      <c r="C56" s="2">
        <f t="shared" si="37"/>
        <v>1</v>
      </c>
      <c r="D56" s="1"/>
      <c r="E56" s="1"/>
      <c r="F56" s="1"/>
      <c r="G56" s="16"/>
      <c r="H56" s="16"/>
      <c r="I56" s="16"/>
      <c r="J56" s="16"/>
      <c r="K56" s="16"/>
      <c r="L56" s="16"/>
      <c r="M56" s="16"/>
      <c r="N56" s="75" t="str">
        <f t="shared" si="38"/>
        <v/>
      </c>
      <c r="O56" s="77" t="str">
        <f t="shared" si="39"/>
        <v/>
      </c>
      <c r="P56" s="77" t="str">
        <f t="shared" si="40"/>
        <v/>
      </c>
      <c r="Q56" s="77" t="str">
        <f t="shared" si="41"/>
        <v/>
      </c>
      <c r="R56" s="77" t="str">
        <f t="shared" si="42"/>
        <v/>
      </c>
      <c r="W56" s="1"/>
      <c r="X56" s="1"/>
      <c r="Y56" s="1"/>
      <c r="Z56" s="1"/>
      <c r="AA56" s="1"/>
      <c r="AB56" s="1"/>
      <c r="AC56" s="1"/>
      <c r="AD56" s="1"/>
      <c r="AE56" s="1"/>
      <c r="AF56" s="1"/>
      <c r="AG56" s="1"/>
      <c r="AH56" s="1"/>
      <c r="AI56" s="1"/>
      <c r="AJ56" s="1"/>
      <c r="AK56" s="16"/>
      <c r="AL56" s="16"/>
      <c r="AM56" s="16"/>
      <c r="AN56" s="16"/>
      <c r="AO56" s="16"/>
      <c r="AP56" s="16"/>
      <c r="AQ56" s="16"/>
      <c r="AR56" s="16"/>
      <c r="AS56" s="16"/>
      <c r="AT56" s="16"/>
      <c r="AU56" s="74">
        <f>SUM(IF(X56="x",Instructions!$H$19,0),IF(W56="x",Instructions!$H$20,0),IF(Y56="x",Instructions!$H$21,0),IF(AD56="x",Instructions!$H$22,0),IF(AF56="x",Instructions!$H$23,0),IF(AH56="x",Instructions!$H$24,0),IF(AB56="x",Instructions!$H$25,0),IF(AC56="x",Instructions!$H$26,0),IF(AG56="x",Instructions!$H$27,0),IF(AE56="x",Instructions!$H$28,0),IF(Z56="x",Instructions!$H$29,0),IF(AA56="x",Instructions!$H$30,0),IF(AJ56="x",Instructions!$H$31,0),IF(AI56="x",Instructions!$H$32,0))</f>
        <v>0</v>
      </c>
      <c r="AV56" s="74">
        <f>SUM((IF(AI56="x",Instructions!$H$33,0)+(AK56*Instructions!$H$34)+(AL56/Instructions!$H$35)+(AM56/Instructions!$H$36)+(AN56/Instructions!$H$37))+((IF(AC56="x",SUM(Instructions!$H$44/Instructions!$H$38)+(AO56/Instructions!$H$38),0))+AP56+AQ56+AR56+AS56+AT56+AU56))</f>
        <v>0</v>
      </c>
      <c r="AW56" s="75" t="str">
        <f t="shared" si="6"/>
        <v/>
      </c>
      <c r="AX56" s="76" t="str">
        <f t="shared" si="43"/>
        <v/>
      </c>
      <c r="AY56" s="76" t="str">
        <f t="shared" si="44"/>
        <v/>
      </c>
      <c r="AZ56" s="76" t="str">
        <f t="shared" si="45"/>
        <v/>
      </c>
      <c r="BA56" s="76" t="str">
        <f t="shared" si="46"/>
        <v/>
      </c>
      <c r="BG56" s="1"/>
      <c r="BH56" s="1"/>
      <c r="BI56" s="1"/>
      <c r="BJ56" s="1"/>
      <c r="BK56" s="68"/>
      <c r="BL56" s="28"/>
      <c r="BM56" s="69" t="str">
        <f t="shared" si="11"/>
        <v/>
      </c>
      <c r="BN56" s="70" t="str">
        <f t="shared" si="47"/>
        <v/>
      </c>
      <c r="BO56" s="70" t="str">
        <f t="shared" si="48"/>
        <v/>
      </c>
      <c r="BP56" s="70" t="str">
        <f t="shared" si="49"/>
        <v/>
      </c>
      <c r="BQ56" s="70" t="str">
        <f t="shared" si="50"/>
        <v/>
      </c>
      <c r="BW56" s="1"/>
      <c r="BX56" s="1"/>
      <c r="BY56" s="1"/>
      <c r="BZ56" s="1"/>
      <c r="CA56" s="78"/>
      <c r="CB56" s="78"/>
      <c r="CC56" s="78"/>
      <c r="CD56" s="72">
        <f t="shared" si="16"/>
        <v>0</v>
      </c>
      <c r="CE56" s="72" t="str">
        <f t="shared" si="51"/>
        <v/>
      </c>
      <c r="CF56" s="73" t="str">
        <f t="shared" si="52"/>
        <v/>
      </c>
      <c r="CG56" s="73" t="str">
        <f t="shared" si="53"/>
        <v/>
      </c>
      <c r="CH56" s="73" t="str">
        <f t="shared" si="54"/>
        <v/>
      </c>
      <c r="CI56" s="73" t="str">
        <f t="shared" si="55"/>
        <v/>
      </c>
      <c r="CO56" s="1"/>
      <c r="CP56" s="19"/>
      <c r="CQ56" s="1"/>
      <c r="CR56" s="19"/>
      <c r="CS56" s="1"/>
      <c r="CT56" s="19"/>
      <c r="CU56" s="1"/>
      <c r="CV56" s="19"/>
      <c r="CW56" s="1"/>
      <c r="CX56" s="19"/>
      <c r="CY56" s="26"/>
      <c r="CZ56" s="19"/>
      <c r="DA56" s="71">
        <f>SUM(IF(CO56="a",Instructions!$H$41,0),IF(CO56="b",Instructions!$H$42,0),CP56,IF(CQ56="x",Instructions!$H$43,0),CR56,IF(CS56="x",Instructions!$H$44,0),CT56,IF(CU56="x",Instructions!$H$45,0),CV56,IF(CW56="x",Instructions!$H$46,0),CX56,IF(CY56="x",Instructions!$H$47,0),CZ56)</f>
        <v>0</v>
      </c>
      <c r="DB56" s="70" t="str">
        <f t="shared" si="56"/>
        <v/>
      </c>
      <c r="DC56" s="70" t="str">
        <f t="shared" si="57"/>
        <v/>
      </c>
      <c r="DD56" s="70" t="str">
        <f t="shared" si="58"/>
        <v/>
      </c>
      <c r="DE56" s="70" t="str">
        <f t="shared" si="59"/>
        <v/>
      </c>
      <c r="DF56" s="70" t="str">
        <f t="shared" si="60"/>
        <v/>
      </c>
      <c r="DL56" s="1"/>
      <c r="DM56" s="1"/>
      <c r="DN56" s="1"/>
      <c r="DO56" s="1"/>
      <c r="DP56" s="1"/>
      <c r="DQ56" s="1"/>
      <c r="DR56" s="1"/>
      <c r="DS56" s="68">
        <f>SUM(IF(DM56="x",Instructions!$H$50,0),IF(DN56="x",Instructions!$H$51,0),IF(DO56="x",Instructions!$H$52,0),IF(DP56="x",Instructions!$H$53,0),IF(DQ56="x",Instructions!$H$54,0),IF(DR56="x",Instructions!$H$55,0))</f>
        <v>0</v>
      </c>
      <c r="DT56" s="16"/>
      <c r="DU56" s="68">
        <f t="shared" si="61"/>
        <v>0</v>
      </c>
      <c r="DV56" s="69" t="str">
        <f t="shared" si="62"/>
        <v/>
      </c>
      <c r="DW56" s="70" t="str">
        <f t="shared" si="63"/>
        <v/>
      </c>
      <c r="DX56" s="70" t="str">
        <f t="shared" si="64"/>
        <v/>
      </c>
      <c r="DY56" s="70" t="str">
        <f t="shared" si="65"/>
        <v/>
      </c>
      <c r="DZ56" s="70" t="str">
        <f t="shared" si="66"/>
        <v/>
      </c>
      <c r="EF56" s="67" t="str">
        <f t="shared" si="33"/>
        <v/>
      </c>
      <c r="EG56" s="67" t="str">
        <f t="shared" si="34"/>
        <v/>
      </c>
      <c r="EH56" s="67" t="str">
        <f t="shared" si="67"/>
        <v/>
      </c>
      <c r="EI56" s="1"/>
      <c r="EJ56" s="1"/>
      <c r="EK56" s="1"/>
      <c r="EL56" s="1"/>
      <c r="EM56" s="1"/>
      <c r="EN56" s="1"/>
      <c r="EO56" s="1"/>
      <c r="EP56" s="67" t="str">
        <f t="shared" si="68"/>
        <v/>
      </c>
    </row>
    <row r="57" spans="1:146">
      <c r="A57" s="80"/>
      <c r="B57" s="79" t="s">
        <v>22</v>
      </c>
      <c r="C57" s="2">
        <f t="shared" si="37"/>
        <v>1</v>
      </c>
      <c r="D57" s="1"/>
      <c r="E57" s="1"/>
      <c r="F57" s="1"/>
      <c r="G57" s="16"/>
      <c r="H57" s="16"/>
      <c r="I57" s="16"/>
      <c r="J57" s="16"/>
      <c r="K57" s="16"/>
      <c r="L57" s="16"/>
      <c r="M57" s="16"/>
      <c r="N57" s="75" t="str">
        <f t="shared" si="38"/>
        <v/>
      </c>
      <c r="O57" s="77" t="str">
        <f t="shared" si="39"/>
        <v/>
      </c>
      <c r="P57" s="77" t="str">
        <f t="shared" si="40"/>
        <v/>
      </c>
      <c r="Q57" s="77" t="str">
        <f t="shared" si="41"/>
        <v/>
      </c>
      <c r="R57" s="77" t="str">
        <f t="shared" si="42"/>
        <v/>
      </c>
      <c r="W57" s="1"/>
      <c r="X57" s="1"/>
      <c r="Y57" s="1"/>
      <c r="Z57" s="1"/>
      <c r="AA57" s="1"/>
      <c r="AB57" s="1"/>
      <c r="AC57" s="1"/>
      <c r="AD57" s="1"/>
      <c r="AE57" s="1"/>
      <c r="AF57" s="1"/>
      <c r="AG57" s="1"/>
      <c r="AH57" s="1"/>
      <c r="AI57" s="1"/>
      <c r="AJ57" s="1"/>
      <c r="AK57" s="16"/>
      <c r="AL57" s="16"/>
      <c r="AM57" s="16"/>
      <c r="AN57" s="16"/>
      <c r="AO57" s="16"/>
      <c r="AP57" s="16"/>
      <c r="AQ57" s="16"/>
      <c r="AR57" s="16"/>
      <c r="AS57" s="16"/>
      <c r="AT57" s="16"/>
      <c r="AU57" s="74">
        <f>SUM(IF(X57="x",Instructions!$H$19,0),IF(W57="x",Instructions!$H$20,0),IF(Y57="x",Instructions!$H$21,0),IF(AD57="x",Instructions!$H$22,0),IF(AF57="x",Instructions!$H$23,0),IF(AH57="x",Instructions!$H$24,0),IF(AB57="x",Instructions!$H$25,0),IF(AC57="x",Instructions!$H$26,0),IF(AG57="x",Instructions!$H$27,0),IF(AE57="x",Instructions!$H$28,0),IF(Z57="x",Instructions!$H$29,0),IF(AA57="x",Instructions!$H$30,0),IF(AJ57="x",Instructions!$H$31,0),IF(AI57="x",Instructions!$H$32,0))</f>
        <v>0</v>
      </c>
      <c r="AV57" s="74">
        <f>SUM((IF(AI57="x",Instructions!$H$33,0)+(AK57*Instructions!$H$34)+(AL57/Instructions!$H$35)+(AM57/Instructions!$H$36)+(AN57/Instructions!$H$37))+((IF(AC57="x",SUM(Instructions!$H$44/Instructions!$H$38)+(AO57/Instructions!$H$38),0))+AP57+AQ57+AR57+AS57+AT57+AU57))</f>
        <v>0</v>
      </c>
      <c r="AW57" s="75" t="str">
        <f t="shared" si="6"/>
        <v/>
      </c>
      <c r="AX57" s="76" t="str">
        <f t="shared" si="43"/>
        <v/>
      </c>
      <c r="AY57" s="76" t="str">
        <f t="shared" si="44"/>
        <v/>
      </c>
      <c r="AZ57" s="76" t="str">
        <f t="shared" si="45"/>
        <v/>
      </c>
      <c r="BA57" s="76" t="str">
        <f t="shared" si="46"/>
        <v/>
      </c>
      <c r="BG57" s="1"/>
      <c r="BH57" s="1"/>
      <c r="BI57" s="1"/>
      <c r="BJ57" s="1"/>
      <c r="BK57" s="68"/>
      <c r="BL57" s="28"/>
      <c r="BM57" s="69" t="str">
        <f t="shared" si="11"/>
        <v/>
      </c>
      <c r="BN57" s="70" t="str">
        <f t="shared" si="47"/>
        <v/>
      </c>
      <c r="BO57" s="70" t="str">
        <f t="shared" si="48"/>
        <v/>
      </c>
      <c r="BP57" s="70" t="str">
        <f t="shared" si="49"/>
        <v/>
      </c>
      <c r="BQ57" s="70" t="str">
        <f t="shared" si="50"/>
        <v/>
      </c>
      <c r="BW57" s="1"/>
      <c r="BX57" s="1"/>
      <c r="BY57" s="1"/>
      <c r="BZ57" s="1"/>
      <c r="CA57" s="78"/>
      <c r="CB57" s="78"/>
      <c r="CC57" s="78"/>
      <c r="CD57" s="72">
        <f t="shared" si="16"/>
        <v>0</v>
      </c>
      <c r="CE57" s="72" t="str">
        <f t="shared" si="51"/>
        <v/>
      </c>
      <c r="CF57" s="73" t="str">
        <f t="shared" si="52"/>
        <v/>
      </c>
      <c r="CG57" s="73" t="str">
        <f t="shared" si="53"/>
        <v/>
      </c>
      <c r="CH57" s="73" t="str">
        <f t="shared" si="54"/>
        <v/>
      </c>
      <c r="CI57" s="73" t="str">
        <f t="shared" si="55"/>
        <v/>
      </c>
      <c r="CO57" s="1"/>
      <c r="CP57" s="19"/>
      <c r="CQ57" s="1"/>
      <c r="CR57" s="19"/>
      <c r="CS57" s="1"/>
      <c r="CT57" s="19"/>
      <c r="CU57" s="1"/>
      <c r="CV57" s="19"/>
      <c r="CW57" s="1"/>
      <c r="CX57" s="19"/>
      <c r="CY57" s="26"/>
      <c r="CZ57" s="19"/>
      <c r="DA57" s="71">
        <f>SUM(IF(CO57="a",Instructions!$H$41,0),IF(CO57="b",Instructions!$H$42,0),CP57,IF(CQ57="x",Instructions!$H$43,0),CR57,IF(CS57="x",Instructions!$H$44,0),CT57,IF(CU57="x",Instructions!$H$45,0),CV57,IF(CW57="x",Instructions!$H$46,0),CX57,IF(CY57="x",Instructions!$H$47,0),CZ57)</f>
        <v>0</v>
      </c>
      <c r="DB57" s="70" t="str">
        <f t="shared" si="56"/>
        <v/>
      </c>
      <c r="DC57" s="70" t="str">
        <f t="shared" si="57"/>
        <v/>
      </c>
      <c r="DD57" s="70" t="str">
        <f t="shared" si="58"/>
        <v/>
      </c>
      <c r="DE57" s="70" t="str">
        <f t="shared" si="59"/>
        <v/>
      </c>
      <c r="DF57" s="70" t="str">
        <f t="shared" si="60"/>
        <v/>
      </c>
      <c r="DL57" s="1"/>
      <c r="DM57" s="1"/>
      <c r="DN57" s="1"/>
      <c r="DO57" s="1"/>
      <c r="DP57" s="1"/>
      <c r="DQ57" s="1"/>
      <c r="DR57" s="1"/>
      <c r="DS57" s="68">
        <f>SUM(IF(DM57="x",Instructions!$H$50,0),IF(DN57="x",Instructions!$H$51,0),IF(DO57="x",Instructions!$H$52,0),IF(DP57="x",Instructions!$H$53,0),IF(DQ57="x",Instructions!$H$54,0),IF(DR57="x",Instructions!$H$55,0))</f>
        <v>0</v>
      </c>
      <c r="DT57" s="16"/>
      <c r="DU57" s="68">
        <f t="shared" si="61"/>
        <v>0</v>
      </c>
      <c r="DV57" s="69" t="str">
        <f t="shared" si="62"/>
        <v/>
      </c>
      <c r="DW57" s="70" t="str">
        <f t="shared" si="63"/>
        <v/>
      </c>
      <c r="DX57" s="70" t="str">
        <f t="shared" si="64"/>
        <v/>
      </c>
      <c r="DY57" s="70" t="str">
        <f t="shared" si="65"/>
        <v/>
      </c>
      <c r="DZ57" s="70" t="str">
        <f t="shared" si="66"/>
        <v/>
      </c>
      <c r="EF57" s="67" t="str">
        <f t="shared" si="33"/>
        <v/>
      </c>
      <c r="EG57" s="67" t="str">
        <f t="shared" si="34"/>
        <v/>
      </c>
      <c r="EH57" s="67" t="str">
        <f t="shared" si="67"/>
        <v/>
      </c>
      <c r="EI57" s="1"/>
      <c r="EJ57" s="1"/>
      <c r="EK57" s="1"/>
      <c r="EL57" s="1"/>
      <c r="EM57" s="1"/>
      <c r="EN57" s="1"/>
      <c r="EO57" s="1"/>
      <c r="EP57" s="67" t="str">
        <f t="shared" si="68"/>
        <v/>
      </c>
    </row>
    <row r="58" spans="1:146">
      <c r="A58" s="80"/>
      <c r="B58" s="79" t="s">
        <v>22</v>
      </c>
      <c r="C58" s="2">
        <f t="shared" si="37"/>
        <v>1</v>
      </c>
      <c r="D58" s="1"/>
      <c r="E58" s="1"/>
      <c r="F58" s="1"/>
      <c r="G58" s="16"/>
      <c r="H58" s="16"/>
      <c r="I58" s="16"/>
      <c r="J58" s="16"/>
      <c r="K58" s="16"/>
      <c r="L58" s="16"/>
      <c r="M58" s="16"/>
      <c r="N58" s="75" t="str">
        <f t="shared" si="38"/>
        <v/>
      </c>
      <c r="O58" s="77" t="str">
        <f t="shared" si="39"/>
        <v/>
      </c>
      <c r="P58" s="77" t="str">
        <f t="shared" si="40"/>
        <v/>
      </c>
      <c r="Q58" s="77" t="str">
        <f t="shared" si="41"/>
        <v/>
      </c>
      <c r="R58" s="77" t="str">
        <f t="shared" si="42"/>
        <v/>
      </c>
      <c r="W58" s="1"/>
      <c r="X58" s="1"/>
      <c r="Y58" s="1"/>
      <c r="Z58" s="1"/>
      <c r="AA58" s="1"/>
      <c r="AB58" s="1"/>
      <c r="AC58" s="1"/>
      <c r="AD58" s="1"/>
      <c r="AE58" s="1"/>
      <c r="AF58" s="1"/>
      <c r="AG58" s="1"/>
      <c r="AH58" s="1"/>
      <c r="AI58" s="1"/>
      <c r="AJ58" s="1"/>
      <c r="AK58" s="16"/>
      <c r="AL58" s="16"/>
      <c r="AM58" s="16"/>
      <c r="AN58" s="16"/>
      <c r="AO58" s="16"/>
      <c r="AP58" s="16"/>
      <c r="AQ58" s="16"/>
      <c r="AR58" s="16"/>
      <c r="AS58" s="16"/>
      <c r="AT58" s="16"/>
      <c r="AU58" s="74">
        <f>SUM(IF(X58="x",Instructions!$H$19,0),IF(W58="x",Instructions!$H$20,0),IF(Y58="x",Instructions!$H$21,0),IF(AD58="x",Instructions!$H$22,0),IF(AF58="x",Instructions!$H$23,0),IF(AH58="x",Instructions!$H$24,0),IF(AB58="x",Instructions!$H$25,0),IF(AC58="x",Instructions!$H$26,0),IF(AG58="x",Instructions!$H$27,0),IF(AE58="x",Instructions!$H$28,0),IF(Z58="x",Instructions!$H$29,0),IF(AA58="x",Instructions!$H$30,0),IF(AJ58="x",Instructions!$H$31,0),IF(AI58="x",Instructions!$H$32,0))</f>
        <v>0</v>
      </c>
      <c r="AV58" s="74">
        <f>SUM((IF(AI58="x",Instructions!$H$33,0)+(AK58*Instructions!$H$34)+(AL58/Instructions!$H$35)+(AM58/Instructions!$H$36)+(AN58/Instructions!$H$37))+((IF(AC58="x",SUM(Instructions!$H$44/Instructions!$H$38)+(AO58/Instructions!$H$38),0))+AP58+AQ58+AR58+AS58+AT58+AU58))</f>
        <v>0</v>
      </c>
      <c r="AW58" s="75" t="str">
        <f t="shared" si="6"/>
        <v/>
      </c>
      <c r="AX58" s="76" t="str">
        <f t="shared" si="43"/>
        <v/>
      </c>
      <c r="AY58" s="76" t="str">
        <f t="shared" si="44"/>
        <v/>
      </c>
      <c r="AZ58" s="76" t="str">
        <f t="shared" si="45"/>
        <v/>
      </c>
      <c r="BA58" s="76" t="str">
        <f t="shared" si="46"/>
        <v/>
      </c>
      <c r="BG58" s="1"/>
      <c r="BH58" s="1"/>
      <c r="BI58" s="1"/>
      <c r="BJ58" s="1"/>
      <c r="BK58" s="68"/>
      <c r="BL58" s="28"/>
      <c r="BM58" s="69" t="str">
        <f t="shared" si="11"/>
        <v/>
      </c>
      <c r="BN58" s="70" t="str">
        <f t="shared" si="47"/>
        <v/>
      </c>
      <c r="BO58" s="70" t="str">
        <f t="shared" si="48"/>
        <v/>
      </c>
      <c r="BP58" s="70" t="str">
        <f t="shared" si="49"/>
        <v/>
      </c>
      <c r="BQ58" s="70" t="str">
        <f t="shared" si="50"/>
        <v/>
      </c>
      <c r="BW58" s="1"/>
      <c r="BX58" s="1"/>
      <c r="BY58" s="1"/>
      <c r="BZ58" s="1"/>
      <c r="CA58" s="78"/>
      <c r="CB58" s="78"/>
      <c r="CC58" s="78"/>
      <c r="CD58" s="72">
        <f t="shared" si="16"/>
        <v>0</v>
      </c>
      <c r="CE58" s="72" t="str">
        <f t="shared" si="51"/>
        <v/>
      </c>
      <c r="CF58" s="73" t="str">
        <f t="shared" si="52"/>
        <v/>
      </c>
      <c r="CG58" s="73" t="str">
        <f t="shared" si="53"/>
        <v/>
      </c>
      <c r="CH58" s="73" t="str">
        <f t="shared" si="54"/>
        <v/>
      </c>
      <c r="CI58" s="73" t="str">
        <f t="shared" si="55"/>
        <v/>
      </c>
      <c r="CO58" s="1"/>
      <c r="CP58" s="19"/>
      <c r="CQ58" s="1"/>
      <c r="CR58" s="19"/>
      <c r="CS58" s="1"/>
      <c r="CT58" s="19"/>
      <c r="CU58" s="1"/>
      <c r="CV58" s="19"/>
      <c r="CW58" s="1"/>
      <c r="CX58" s="19"/>
      <c r="CY58" s="26"/>
      <c r="CZ58" s="19"/>
      <c r="DA58" s="71">
        <f>SUM(IF(CO58="a",Instructions!$H$41,0),IF(CO58="b",Instructions!$H$42,0),CP58,IF(CQ58="x",Instructions!$H$43,0),CR58,IF(CS58="x",Instructions!$H$44,0),CT58,IF(CU58="x",Instructions!$H$45,0),CV58,IF(CW58="x",Instructions!$H$46,0),CX58,IF(CY58="x",Instructions!$H$47,0),CZ58)</f>
        <v>0</v>
      </c>
      <c r="DB58" s="70" t="str">
        <f t="shared" si="56"/>
        <v/>
      </c>
      <c r="DC58" s="70" t="str">
        <f t="shared" si="57"/>
        <v/>
      </c>
      <c r="DD58" s="70" t="str">
        <f t="shared" si="58"/>
        <v/>
      </c>
      <c r="DE58" s="70" t="str">
        <f t="shared" si="59"/>
        <v/>
      </c>
      <c r="DF58" s="70" t="str">
        <f t="shared" si="60"/>
        <v/>
      </c>
      <c r="DL58" s="1"/>
      <c r="DM58" s="1"/>
      <c r="DN58" s="1"/>
      <c r="DO58" s="1"/>
      <c r="DP58" s="1"/>
      <c r="DQ58" s="1"/>
      <c r="DR58" s="1"/>
      <c r="DS58" s="68">
        <f>SUM(IF(DM58="x",Instructions!$H$50,0),IF(DN58="x",Instructions!$H$51,0),IF(DO58="x",Instructions!$H$52,0),IF(DP58="x",Instructions!$H$53,0),IF(DQ58="x",Instructions!$H$54,0),IF(DR58="x",Instructions!$H$55,0))</f>
        <v>0</v>
      </c>
      <c r="DT58" s="16"/>
      <c r="DU58" s="68">
        <f t="shared" si="61"/>
        <v>0</v>
      </c>
      <c r="DV58" s="69" t="str">
        <f t="shared" si="62"/>
        <v/>
      </c>
      <c r="DW58" s="70" t="str">
        <f t="shared" si="63"/>
        <v/>
      </c>
      <c r="DX58" s="70" t="str">
        <f t="shared" si="64"/>
        <v/>
      </c>
      <c r="DY58" s="70" t="str">
        <f t="shared" si="65"/>
        <v/>
      </c>
      <c r="DZ58" s="70" t="str">
        <f t="shared" si="66"/>
        <v/>
      </c>
      <c r="EF58" s="67" t="str">
        <f t="shared" si="33"/>
        <v/>
      </c>
      <c r="EG58" s="67" t="str">
        <f t="shared" si="34"/>
        <v/>
      </c>
      <c r="EH58" s="67" t="str">
        <f t="shared" si="67"/>
        <v/>
      </c>
      <c r="EI58" s="1"/>
      <c r="EJ58" s="1"/>
      <c r="EK58" s="1"/>
      <c r="EL58" s="1"/>
      <c r="EM58" s="1"/>
      <c r="EN58" s="1"/>
      <c r="EO58" s="1"/>
      <c r="EP58" s="67" t="str">
        <f t="shared" si="68"/>
        <v/>
      </c>
    </row>
  </sheetData>
  <mergeCells count="7">
    <mergeCell ref="EF1:EV1"/>
    <mergeCell ref="CO1:DK1"/>
    <mergeCell ref="DL1:EE1"/>
    <mergeCell ref="D1:V1"/>
    <mergeCell ref="W1:BF1"/>
    <mergeCell ref="BG1:BV1"/>
    <mergeCell ref="BW1:CN1"/>
  </mergeCells>
  <conditionalFormatting sqref="D8:BL58 BN8:ES58 D59:ES90 BN3:BQ58 CE3:CI58 DW3:DZ58 D3:ES7">
    <cfRule type="containsText" dxfId="13" priority="33" operator="containsText" text="yes">
      <formula>NOT(ISERROR(SEARCH("yes",D3)))</formula>
    </cfRule>
  </conditionalFormatting>
  <conditionalFormatting sqref="N3:N58">
    <cfRule type="containsText" dxfId="12" priority="32" operator="containsText" text="yes">
      <formula>NOT(ISERROR(SEARCH("yes",N3)))</formula>
    </cfRule>
  </conditionalFormatting>
  <conditionalFormatting sqref="AX3:BA58">
    <cfRule type="containsText" dxfId="11" priority="28" operator="containsText" text="yes">
      <formula>NOT(ISERROR(SEARCH("yes",AX3)))</formula>
    </cfRule>
  </conditionalFormatting>
  <conditionalFormatting sqref="DC3:DF58">
    <cfRule type="containsText" dxfId="10" priority="21" operator="containsText" text="yes">
      <formula>NOT(ISERROR(SEARCH("yes",DC3)))</formula>
    </cfRule>
  </conditionalFormatting>
  <conditionalFormatting sqref="AW3:AW58">
    <cfRule type="containsText" dxfId="9" priority="13" operator="containsText" text="yes">
      <formula>NOT(ISERROR(SEARCH("yes",AW3)))</formula>
    </cfRule>
  </conditionalFormatting>
  <conditionalFormatting sqref="EP3:EP58">
    <cfRule type="containsText" dxfId="8" priority="9" operator="containsText" text="yes">
      <formula>NOT(ISERROR(SEARCH("yes",EP3)))</formula>
    </cfRule>
  </conditionalFormatting>
  <conditionalFormatting sqref="BM4:BM7">
    <cfRule type="containsText" dxfId="7" priority="12" operator="containsText" text="yes">
      <formula>NOT(ISERROR(SEARCH("yes",BM4)))</formula>
    </cfRule>
  </conditionalFormatting>
  <conditionalFormatting sqref="DB3:DB58">
    <cfRule type="containsText" dxfId="6" priority="11" operator="containsText" text="yes">
      <formula>NOT(ISERROR(SEARCH("yes",DB3)))</formula>
    </cfRule>
  </conditionalFormatting>
  <conditionalFormatting sqref="DV3:DV58">
    <cfRule type="containsText" dxfId="5" priority="10" operator="containsText" text="yes">
      <formula>NOT(ISERROR(SEARCH("yes",DV3)))</formula>
    </cfRule>
  </conditionalFormatting>
  <conditionalFormatting sqref="AW3:AW4">
    <cfRule type="containsText" dxfId="4" priority="8" operator="containsText" text="yes">
      <formula>NOT(ISERROR(SEARCH("yes",AW3)))</formula>
    </cfRule>
  </conditionalFormatting>
  <conditionalFormatting sqref="AW3:AW58">
    <cfRule type="containsText" dxfId="3" priority="7" operator="containsText" text="yes">
      <formula>NOT(ISERROR(SEARCH("yes",AW3)))</formula>
    </cfRule>
  </conditionalFormatting>
  <conditionalFormatting sqref="CD3:CD58">
    <cfRule type="containsText" dxfId="2" priority="5" operator="containsText" text="yes">
      <formula>NOT(ISERROR(SEARCH("yes",CD3)))</formula>
    </cfRule>
  </conditionalFormatting>
  <conditionalFormatting sqref="BM8:BM58">
    <cfRule type="containsText" dxfId="1" priority="2" operator="containsText" text="yes">
      <formula>NOT(ISERROR(SEARCH("yes",BM8)))</formula>
    </cfRule>
  </conditionalFormatting>
  <conditionalFormatting sqref="BM8:BM58">
    <cfRule type="containsText" dxfId="0" priority="1" operator="containsText" text="yes">
      <formula>NOT(ISERROR(SEARCH("yes",BM8)))</formula>
    </cfRule>
  </conditionalFormatting>
  <dataValidations count="1">
    <dataValidation type="list" allowBlank="1" showInputMessage="1" showErrorMessage="1" sqref="B3:B58">
      <formula1>list</formula1>
    </dataValidation>
  </dataValidations>
  <pageMargins left="0.7" right="0.7" top="0.75" bottom="0.75" header="0.3" footer="0.3"/>
  <pageSetup orientation="landscape" verticalDpi="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E5" sqref="E5"/>
    </sheetView>
  </sheetViews>
  <sheetFormatPr baseColWidth="10" defaultColWidth="8.83203125" defaultRowHeight="14" x14ac:dyDescent="0"/>
  <sheetData>
    <row r="1" spans="1:5">
      <c r="A1" s="4" t="s">
        <v>22</v>
      </c>
      <c r="D1" s="4" t="s">
        <v>28</v>
      </c>
      <c r="E1" s="4">
        <v>7</v>
      </c>
    </row>
    <row r="2" spans="1:5">
      <c r="A2" s="4" t="s">
        <v>23</v>
      </c>
      <c r="D2" s="4" t="s">
        <v>25</v>
      </c>
      <c r="E2" s="4">
        <v>4</v>
      </c>
    </row>
    <row r="3" spans="1:5">
      <c r="A3" s="4" t="s">
        <v>24</v>
      </c>
      <c r="D3" s="4" t="s">
        <v>27</v>
      </c>
      <c r="E3" s="4">
        <v>6</v>
      </c>
    </row>
    <row r="4" spans="1:5">
      <c r="A4" s="4" t="s">
        <v>25</v>
      </c>
      <c r="D4" s="4" t="s">
        <v>29</v>
      </c>
      <c r="E4" s="4">
        <v>0</v>
      </c>
    </row>
    <row r="5" spans="1:5">
      <c r="A5" s="4" t="s">
        <v>26</v>
      </c>
      <c r="D5" s="4" t="s">
        <v>22</v>
      </c>
      <c r="E5" s="4">
        <v>1</v>
      </c>
    </row>
    <row r="6" spans="1:5">
      <c r="A6" s="4" t="s">
        <v>27</v>
      </c>
      <c r="D6" s="4" t="s">
        <v>24</v>
      </c>
      <c r="E6" s="4">
        <v>3</v>
      </c>
    </row>
    <row r="7" spans="1:5">
      <c r="A7" s="4" t="s">
        <v>28</v>
      </c>
      <c r="D7" s="4" t="s">
        <v>26</v>
      </c>
      <c r="E7" s="4">
        <v>5</v>
      </c>
    </row>
    <row r="8" spans="1:5">
      <c r="D8" s="4" t="s">
        <v>23</v>
      </c>
      <c r="E8" s="4">
        <v>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Award Requirements</vt:lpstr>
      <vt:lpstr>Award Details</vt:lpstr>
      <vt:lpstr>Instructions</vt:lpstr>
      <vt:lpstr>Tracker</vt:lpstr>
      <vt:lpstr>data</vt:lpstr>
    </vt:vector>
  </TitlesOfParts>
  <Company>Bausch &amp; Lomb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Ritter</dc:creator>
  <cp:lastModifiedBy>R Wirt</cp:lastModifiedBy>
  <cp:lastPrinted>2012-02-04T04:12:20Z</cp:lastPrinted>
  <dcterms:created xsi:type="dcterms:W3CDTF">2011-12-06T21:31:49Z</dcterms:created>
  <dcterms:modified xsi:type="dcterms:W3CDTF">2018-04-05T01:27:14Z</dcterms:modified>
</cp:coreProperties>
</file>